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701837\Downloads\"/>
    </mc:Choice>
  </mc:AlternateContent>
  <xr:revisionPtr revIDLastSave="0" documentId="13_ncr:1_{82CAD7DE-2310-46E6-A4F3-B60FA8AB2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G Data Center Power Whips" sheetId="1" r:id="rId1"/>
    <sheet name="Revisions" sheetId="3" state="hidden" r:id="rId2"/>
  </sheets>
  <definedNames>
    <definedName name="_xlnm._FilterDatabase" localSheetId="0" hidden="1">'GCG Data Center Power Whips'!$CS$9:$DC$128</definedName>
    <definedName name="_xlnm.Print_Area" localSheetId="0">'GCG Data Center Power Whips'!$A$1:$BV$109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0" i="1"/>
  <c r="Y10" i="1"/>
  <c r="V10" i="1" l="1"/>
  <c r="W10" i="1"/>
  <c r="CP10" i="1"/>
  <c r="CN10" i="1"/>
  <c r="BU11" i="1" l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0" i="1"/>
  <c r="R11" i="1"/>
  <c r="X11" i="1" s="1"/>
  <c r="R12" i="1"/>
  <c r="X12" i="1" s="1"/>
  <c r="R13" i="1"/>
  <c r="X13" i="1" s="1"/>
  <c r="R14" i="1"/>
  <c r="X14" i="1" s="1"/>
  <c r="R15" i="1"/>
  <c r="X15" i="1" s="1"/>
  <c r="R16" i="1"/>
  <c r="X16" i="1" s="1"/>
  <c r="R17" i="1"/>
  <c r="X17" i="1" s="1"/>
  <c r="R18" i="1"/>
  <c r="X18" i="1" s="1"/>
  <c r="R19" i="1"/>
  <c r="X19" i="1" s="1"/>
  <c r="R20" i="1"/>
  <c r="X20" i="1" s="1"/>
  <c r="R21" i="1"/>
  <c r="X21" i="1" s="1"/>
  <c r="R22" i="1"/>
  <c r="X22" i="1" s="1"/>
  <c r="R23" i="1"/>
  <c r="X23" i="1" s="1"/>
  <c r="R24" i="1"/>
  <c r="X24" i="1" s="1"/>
  <c r="R25" i="1"/>
  <c r="X25" i="1" s="1"/>
  <c r="R26" i="1"/>
  <c r="X26" i="1" s="1"/>
  <c r="R27" i="1"/>
  <c r="X27" i="1" s="1"/>
  <c r="R28" i="1"/>
  <c r="X28" i="1" s="1"/>
  <c r="R29" i="1"/>
  <c r="X29" i="1" s="1"/>
  <c r="R30" i="1"/>
  <c r="X30" i="1" s="1"/>
  <c r="R31" i="1"/>
  <c r="X31" i="1" s="1"/>
  <c r="R32" i="1"/>
  <c r="X32" i="1" s="1"/>
  <c r="R33" i="1"/>
  <c r="X33" i="1" s="1"/>
  <c r="R34" i="1"/>
  <c r="X34" i="1" s="1"/>
  <c r="R35" i="1"/>
  <c r="X35" i="1" s="1"/>
  <c r="R36" i="1"/>
  <c r="X36" i="1" s="1"/>
  <c r="R37" i="1"/>
  <c r="X37" i="1" s="1"/>
  <c r="R38" i="1"/>
  <c r="X38" i="1" s="1"/>
  <c r="R39" i="1"/>
  <c r="X39" i="1" s="1"/>
  <c r="R40" i="1"/>
  <c r="X40" i="1" s="1"/>
  <c r="R41" i="1"/>
  <c r="X41" i="1" s="1"/>
  <c r="R42" i="1"/>
  <c r="X42" i="1" s="1"/>
  <c r="R43" i="1"/>
  <c r="X43" i="1" s="1"/>
  <c r="R44" i="1"/>
  <c r="X44" i="1" s="1"/>
  <c r="R45" i="1"/>
  <c r="X45" i="1" s="1"/>
  <c r="R46" i="1"/>
  <c r="X46" i="1" s="1"/>
  <c r="R47" i="1"/>
  <c r="X47" i="1" s="1"/>
  <c r="R48" i="1"/>
  <c r="X48" i="1" s="1"/>
  <c r="R49" i="1"/>
  <c r="X49" i="1" s="1"/>
  <c r="R50" i="1"/>
  <c r="X50" i="1" s="1"/>
  <c r="R51" i="1"/>
  <c r="X51" i="1" s="1"/>
  <c r="R52" i="1"/>
  <c r="X52" i="1" s="1"/>
  <c r="R53" i="1"/>
  <c r="X53" i="1" s="1"/>
  <c r="R54" i="1"/>
  <c r="X54" i="1" s="1"/>
  <c r="R55" i="1"/>
  <c r="X55" i="1" s="1"/>
  <c r="R56" i="1"/>
  <c r="X56" i="1" s="1"/>
  <c r="R57" i="1"/>
  <c r="X57" i="1" s="1"/>
  <c r="R58" i="1"/>
  <c r="X58" i="1" s="1"/>
  <c r="R59" i="1"/>
  <c r="X59" i="1" s="1"/>
  <c r="R60" i="1"/>
  <c r="X60" i="1" s="1"/>
  <c r="R61" i="1"/>
  <c r="X61" i="1" s="1"/>
  <c r="R62" i="1"/>
  <c r="X62" i="1" s="1"/>
  <c r="R63" i="1"/>
  <c r="X63" i="1" s="1"/>
  <c r="R64" i="1"/>
  <c r="X64" i="1" s="1"/>
  <c r="R65" i="1"/>
  <c r="X65" i="1" s="1"/>
  <c r="R66" i="1"/>
  <c r="X66" i="1" s="1"/>
  <c r="R67" i="1"/>
  <c r="X67" i="1" s="1"/>
  <c r="R68" i="1"/>
  <c r="X68" i="1" s="1"/>
  <c r="R69" i="1"/>
  <c r="X69" i="1" s="1"/>
  <c r="R70" i="1"/>
  <c r="X70" i="1" s="1"/>
  <c r="R71" i="1"/>
  <c r="X71" i="1" s="1"/>
  <c r="R72" i="1"/>
  <c r="X72" i="1" s="1"/>
  <c r="R73" i="1"/>
  <c r="X73" i="1" s="1"/>
  <c r="R74" i="1"/>
  <c r="X74" i="1" s="1"/>
  <c r="R75" i="1"/>
  <c r="X75" i="1" s="1"/>
  <c r="R76" i="1"/>
  <c r="X76" i="1" s="1"/>
  <c r="R77" i="1"/>
  <c r="X77" i="1" s="1"/>
  <c r="R78" i="1"/>
  <c r="X78" i="1" s="1"/>
  <c r="R79" i="1"/>
  <c r="X79" i="1" s="1"/>
  <c r="R80" i="1"/>
  <c r="X80" i="1" s="1"/>
  <c r="R81" i="1"/>
  <c r="X81" i="1" s="1"/>
  <c r="R82" i="1"/>
  <c r="X82" i="1" s="1"/>
  <c r="R83" i="1"/>
  <c r="X83" i="1" s="1"/>
  <c r="R84" i="1"/>
  <c r="X84" i="1" s="1"/>
  <c r="R85" i="1"/>
  <c r="X85" i="1" s="1"/>
  <c r="R86" i="1"/>
  <c r="X86" i="1" s="1"/>
  <c r="R87" i="1"/>
  <c r="X87" i="1" s="1"/>
  <c r="R88" i="1"/>
  <c r="X88" i="1" s="1"/>
  <c r="R89" i="1"/>
  <c r="X89" i="1" s="1"/>
  <c r="R90" i="1"/>
  <c r="X90" i="1" s="1"/>
  <c r="R91" i="1"/>
  <c r="X91" i="1" s="1"/>
  <c r="R92" i="1"/>
  <c r="X92" i="1" s="1"/>
  <c r="R93" i="1"/>
  <c r="X93" i="1" s="1"/>
  <c r="R94" i="1"/>
  <c r="X94" i="1" s="1"/>
  <c r="R95" i="1"/>
  <c r="X95" i="1" s="1"/>
  <c r="R96" i="1"/>
  <c r="X96" i="1" s="1"/>
  <c r="R97" i="1"/>
  <c r="X97" i="1" s="1"/>
  <c r="R98" i="1"/>
  <c r="X98" i="1" s="1"/>
  <c r="R99" i="1"/>
  <c r="X99" i="1" s="1"/>
  <c r="R100" i="1"/>
  <c r="X100" i="1" s="1"/>
  <c r="R101" i="1"/>
  <c r="X101" i="1" s="1"/>
  <c r="R102" i="1"/>
  <c r="X102" i="1" s="1"/>
  <c r="R103" i="1"/>
  <c r="X103" i="1" s="1"/>
  <c r="R104" i="1"/>
  <c r="X104" i="1" s="1"/>
  <c r="R105" i="1"/>
  <c r="X105" i="1" s="1"/>
  <c r="R106" i="1"/>
  <c r="X106" i="1" s="1"/>
  <c r="R107" i="1"/>
  <c r="X107" i="1" s="1"/>
  <c r="R108" i="1"/>
  <c r="X108" i="1" s="1"/>
  <c r="R109" i="1"/>
  <c r="X109" i="1" s="1"/>
  <c r="R10" i="1"/>
  <c r="X10" i="1" s="1"/>
  <c r="Q11" i="1"/>
  <c r="BJ11" i="1" s="1"/>
  <c r="Q12" i="1"/>
  <c r="BJ12" i="1" s="1"/>
  <c r="Q13" i="1"/>
  <c r="BJ13" i="1" s="1"/>
  <c r="Q14" i="1"/>
  <c r="BJ14" i="1" s="1"/>
  <c r="Q15" i="1"/>
  <c r="BJ15" i="1" s="1"/>
  <c r="Q16" i="1"/>
  <c r="BJ16" i="1" s="1"/>
  <c r="Q17" i="1"/>
  <c r="BJ17" i="1" s="1"/>
  <c r="Q18" i="1"/>
  <c r="BJ18" i="1" s="1"/>
  <c r="Q19" i="1"/>
  <c r="BJ19" i="1" s="1"/>
  <c r="Q20" i="1"/>
  <c r="BJ20" i="1" s="1"/>
  <c r="Q21" i="1"/>
  <c r="BJ21" i="1" s="1"/>
  <c r="Q22" i="1"/>
  <c r="BJ22" i="1" s="1"/>
  <c r="Q23" i="1"/>
  <c r="BJ23" i="1" s="1"/>
  <c r="Q24" i="1"/>
  <c r="BJ24" i="1" s="1"/>
  <c r="Q25" i="1"/>
  <c r="BJ25" i="1" s="1"/>
  <c r="Q26" i="1"/>
  <c r="BJ26" i="1" s="1"/>
  <c r="Q27" i="1"/>
  <c r="BJ27" i="1" s="1"/>
  <c r="Q28" i="1"/>
  <c r="BJ28" i="1" s="1"/>
  <c r="Q29" i="1"/>
  <c r="BJ29" i="1" s="1"/>
  <c r="Q30" i="1"/>
  <c r="BJ30" i="1" s="1"/>
  <c r="Q31" i="1"/>
  <c r="BJ31" i="1" s="1"/>
  <c r="Q32" i="1"/>
  <c r="BJ32" i="1" s="1"/>
  <c r="Q33" i="1"/>
  <c r="BJ33" i="1" s="1"/>
  <c r="Q34" i="1"/>
  <c r="BJ34" i="1" s="1"/>
  <c r="Q35" i="1"/>
  <c r="BJ35" i="1" s="1"/>
  <c r="Q36" i="1"/>
  <c r="BJ36" i="1" s="1"/>
  <c r="Q37" i="1"/>
  <c r="BJ37" i="1" s="1"/>
  <c r="Q38" i="1"/>
  <c r="BJ38" i="1" s="1"/>
  <c r="Q39" i="1"/>
  <c r="BJ39" i="1" s="1"/>
  <c r="Q40" i="1"/>
  <c r="BJ40" i="1" s="1"/>
  <c r="Q41" i="1"/>
  <c r="BJ41" i="1" s="1"/>
  <c r="Q42" i="1"/>
  <c r="BJ42" i="1" s="1"/>
  <c r="Q43" i="1"/>
  <c r="BJ43" i="1" s="1"/>
  <c r="Q44" i="1"/>
  <c r="BJ44" i="1" s="1"/>
  <c r="Q45" i="1"/>
  <c r="BJ45" i="1" s="1"/>
  <c r="Q46" i="1"/>
  <c r="BJ46" i="1" s="1"/>
  <c r="Q47" i="1"/>
  <c r="BJ47" i="1" s="1"/>
  <c r="Q48" i="1"/>
  <c r="BJ48" i="1" s="1"/>
  <c r="Q49" i="1"/>
  <c r="BJ49" i="1" s="1"/>
  <c r="Q50" i="1"/>
  <c r="BJ50" i="1" s="1"/>
  <c r="Q51" i="1"/>
  <c r="BJ51" i="1" s="1"/>
  <c r="Q52" i="1"/>
  <c r="BJ52" i="1" s="1"/>
  <c r="Q53" i="1"/>
  <c r="BJ53" i="1" s="1"/>
  <c r="Q54" i="1"/>
  <c r="BJ54" i="1" s="1"/>
  <c r="Q55" i="1"/>
  <c r="BJ55" i="1" s="1"/>
  <c r="Q56" i="1"/>
  <c r="BJ56" i="1" s="1"/>
  <c r="Q57" i="1"/>
  <c r="BJ57" i="1" s="1"/>
  <c r="Q58" i="1"/>
  <c r="BJ58" i="1" s="1"/>
  <c r="Q59" i="1"/>
  <c r="BJ59" i="1" s="1"/>
  <c r="Q60" i="1"/>
  <c r="BJ60" i="1" s="1"/>
  <c r="Q61" i="1"/>
  <c r="BJ61" i="1" s="1"/>
  <c r="Q62" i="1"/>
  <c r="BJ62" i="1" s="1"/>
  <c r="Q63" i="1"/>
  <c r="BJ63" i="1" s="1"/>
  <c r="Q64" i="1"/>
  <c r="BJ64" i="1" s="1"/>
  <c r="Q65" i="1"/>
  <c r="BJ65" i="1" s="1"/>
  <c r="Q66" i="1"/>
  <c r="BJ66" i="1" s="1"/>
  <c r="Q67" i="1"/>
  <c r="BJ67" i="1" s="1"/>
  <c r="Q68" i="1"/>
  <c r="BJ68" i="1" s="1"/>
  <c r="Q69" i="1"/>
  <c r="BJ69" i="1" s="1"/>
  <c r="Q70" i="1"/>
  <c r="BJ70" i="1" s="1"/>
  <c r="Q71" i="1"/>
  <c r="BJ71" i="1" s="1"/>
  <c r="Q72" i="1"/>
  <c r="BJ72" i="1" s="1"/>
  <c r="Q73" i="1"/>
  <c r="BJ73" i="1" s="1"/>
  <c r="Q74" i="1"/>
  <c r="BJ74" i="1" s="1"/>
  <c r="Q75" i="1"/>
  <c r="BJ75" i="1" s="1"/>
  <c r="Q76" i="1"/>
  <c r="BJ76" i="1" s="1"/>
  <c r="Q77" i="1"/>
  <c r="BJ77" i="1" s="1"/>
  <c r="Q78" i="1"/>
  <c r="BJ78" i="1" s="1"/>
  <c r="Q79" i="1"/>
  <c r="BJ79" i="1" s="1"/>
  <c r="Q80" i="1"/>
  <c r="BJ80" i="1" s="1"/>
  <c r="Q81" i="1"/>
  <c r="BJ81" i="1" s="1"/>
  <c r="Q82" i="1"/>
  <c r="BJ82" i="1" s="1"/>
  <c r="Q83" i="1"/>
  <c r="BJ83" i="1" s="1"/>
  <c r="Q84" i="1"/>
  <c r="BJ84" i="1" s="1"/>
  <c r="Q85" i="1"/>
  <c r="BJ85" i="1" s="1"/>
  <c r="Q86" i="1"/>
  <c r="BJ86" i="1" s="1"/>
  <c r="Q87" i="1"/>
  <c r="BJ87" i="1" s="1"/>
  <c r="Q88" i="1"/>
  <c r="BJ88" i="1" s="1"/>
  <c r="Q89" i="1"/>
  <c r="BJ89" i="1" s="1"/>
  <c r="Q90" i="1"/>
  <c r="BJ90" i="1" s="1"/>
  <c r="Q91" i="1"/>
  <c r="BJ91" i="1" s="1"/>
  <c r="Q92" i="1"/>
  <c r="BJ92" i="1" s="1"/>
  <c r="Q93" i="1"/>
  <c r="BJ93" i="1" s="1"/>
  <c r="Q94" i="1"/>
  <c r="BJ94" i="1" s="1"/>
  <c r="Q95" i="1"/>
  <c r="BJ95" i="1" s="1"/>
  <c r="Q96" i="1"/>
  <c r="BJ96" i="1" s="1"/>
  <c r="Q97" i="1"/>
  <c r="BJ97" i="1" s="1"/>
  <c r="Q98" i="1"/>
  <c r="BJ98" i="1" s="1"/>
  <c r="Q99" i="1"/>
  <c r="BJ99" i="1" s="1"/>
  <c r="Q100" i="1"/>
  <c r="BJ100" i="1" s="1"/>
  <c r="Q101" i="1"/>
  <c r="BJ101" i="1" s="1"/>
  <c r="Q102" i="1"/>
  <c r="BJ102" i="1" s="1"/>
  <c r="Q103" i="1"/>
  <c r="BJ103" i="1" s="1"/>
  <c r="Q104" i="1"/>
  <c r="BJ104" i="1" s="1"/>
  <c r="Q105" i="1"/>
  <c r="BJ105" i="1" s="1"/>
  <c r="Q106" i="1"/>
  <c r="BJ106" i="1" s="1"/>
  <c r="Q107" i="1"/>
  <c r="BJ107" i="1" s="1"/>
  <c r="Q108" i="1"/>
  <c r="BJ108" i="1" s="1"/>
  <c r="Q109" i="1"/>
  <c r="BJ109" i="1" s="1"/>
  <c r="Q10" i="1"/>
  <c r="BJ10" i="1" s="1"/>
  <c r="E10" i="1"/>
  <c r="E11" i="1"/>
  <c r="F10" i="1"/>
  <c r="BI10" i="1" s="1"/>
  <c r="F11" i="1"/>
  <c r="BI11" i="1" s="1"/>
  <c r="G10" i="1"/>
  <c r="G11" i="1"/>
  <c r="H10" i="1"/>
  <c r="H11" i="1"/>
  <c r="DA10" i="1"/>
  <c r="CZ10" i="1"/>
  <c r="CX11" i="1"/>
  <c r="CY11" i="1"/>
  <c r="CZ11" i="1"/>
  <c r="DA11" i="1"/>
  <c r="CW11" i="1"/>
  <c r="AS10" i="1"/>
  <c r="BE10" i="1" s="1"/>
  <c r="AS11" i="1"/>
  <c r="E12" i="1"/>
  <c r="F12" i="1"/>
  <c r="BI12" i="1" s="1"/>
  <c r="G12" i="1"/>
  <c r="H12" i="1"/>
  <c r="E13" i="1"/>
  <c r="F13" i="1"/>
  <c r="BI13" i="1" s="1"/>
  <c r="G13" i="1"/>
  <c r="H13" i="1"/>
  <c r="E14" i="1"/>
  <c r="F14" i="1"/>
  <c r="BI14" i="1" s="1"/>
  <c r="G14" i="1"/>
  <c r="H14" i="1"/>
  <c r="E15" i="1"/>
  <c r="F15" i="1"/>
  <c r="BI15" i="1" s="1"/>
  <c r="G15" i="1"/>
  <c r="H15" i="1"/>
  <c r="E16" i="1"/>
  <c r="F16" i="1"/>
  <c r="BI16" i="1" s="1"/>
  <c r="G16" i="1"/>
  <c r="H16" i="1"/>
  <c r="E17" i="1"/>
  <c r="F17" i="1"/>
  <c r="BI17" i="1" s="1"/>
  <c r="G17" i="1"/>
  <c r="H17" i="1"/>
  <c r="E18" i="1"/>
  <c r="F18" i="1"/>
  <c r="BI18" i="1" s="1"/>
  <c r="G18" i="1"/>
  <c r="H18" i="1"/>
  <c r="E19" i="1"/>
  <c r="F19" i="1"/>
  <c r="BI19" i="1" s="1"/>
  <c r="G19" i="1"/>
  <c r="H19" i="1"/>
  <c r="E20" i="1"/>
  <c r="F20" i="1"/>
  <c r="BI20" i="1" s="1"/>
  <c r="G20" i="1"/>
  <c r="H20" i="1"/>
  <c r="E21" i="1"/>
  <c r="F21" i="1"/>
  <c r="BI21" i="1" s="1"/>
  <c r="G21" i="1"/>
  <c r="H21" i="1"/>
  <c r="E22" i="1"/>
  <c r="F22" i="1"/>
  <c r="BI22" i="1" s="1"/>
  <c r="G22" i="1"/>
  <c r="H22" i="1"/>
  <c r="E23" i="1"/>
  <c r="F23" i="1"/>
  <c r="BI23" i="1" s="1"/>
  <c r="G23" i="1"/>
  <c r="H23" i="1"/>
  <c r="E24" i="1"/>
  <c r="F24" i="1"/>
  <c r="BI24" i="1" s="1"/>
  <c r="G24" i="1"/>
  <c r="H24" i="1"/>
  <c r="E25" i="1"/>
  <c r="F25" i="1"/>
  <c r="BI25" i="1" s="1"/>
  <c r="G25" i="1"/>
  <c r="H25" i="1"/>
  <c r="E26" i="1"/>
  <c r="F26" i="1"/>
  <c r="BI26" i="1" s="1"/>
  <c r="G26" i="1"/>
  <c r="H26" i="1"/>
  <c r="E27" i="1"/>
  <c r="F27" i="1"/>
  <c r="BI27" i="1" s="1"/>
  <c r="G27" i="1"/>
  <c r="H27" i="1"/>
  <c r="E28" i="1"/>
  <c r="F28" i="1"/>
  <c r="BI28" i="1" s="1"/>
  <c r="G28" i="1"/>
  <c r="H28" i="1"/>
  <c r="E29" i="1"/>
  <c r="F29" i="1"/>
  <c r="BI29" i="1" s="1"/>
  <c r="G29" i="1"/>
  <c r="H29" i="1"/>
  <c r="E30" i="1"/>
  <c r="F30" i="1"/>
  <c r="BI30" i="1" s="1"/>
  <c r="G30" i="1"/>
  <c r="H30" i="1"/>
  <c r="E31" i="1"/>
  <c r="F31" i="1"/>
  <c r="BI31" i="1" s="1"/>
  <c r="G31" i="1"/>
  <c r="H31" i="1"/>
  <c r="E32" i="1"/>
  <c r="F32" i="1"/>
  <c r="BI32" i="1" s="1"/>
  <c r="G32" i="1"/>
  <c r="H32" i="1"/>
  <c r="E33" i="1"/>
  <c r="F33" i="1"/>
  <c r="BI33" i="1" s="1"/>
  <c r="G33" i="1"/>
  <c r="H33" i="1"/>
  <c r="E34" i="1"/>
  <c r="F34" i="1"/>
  <c r="BI34" i="1" s="1"/>
  <c r="G34" i="1"/>
  <c r="H34" i="1"/>
  <c r="E35" i="1"/>
  <c r="F35" i="1"/>
  <c r="BI35" i="1" s="1"/>
  <c r="G35" i="1"/>
  <c r="H35" i="1"/>
  <c r="E36" i="1"/>
  <c r="F36" i="1"/>
  <c r="BI36" i="1" s="1"/>
  <c r="G36" i="1"/>
  <c r="H36" i="1"/>
  <c r="E37" i="1"/>
  <c r="F37" i="1"/>
  <c r="BI37" i="1" s="1"/>
  <c r="G37" i="1"/>
  <c r="H37" i="1"/>
  <c r="E38" i="1"/>
  <c r="F38" i="1"/>
  <c r="BI38" i="1" s="1"/>
  <c r="G38" i="1"/>
  <c r="H38" i="1"/>
  <c r="E39" i="1"/>
  <c r="F39" i="1"/>
  <c r="BI39" i="1" s="1"/>
  <c r="G39" i="1"/>
  <c r="H39" i="1"/>
  <c r="E40" i="1"/>
  <c r="F40" i="1"/>
  <c r="BI40" i="1" s="1"/>
  <c r="G40" i="1"/>
  <c r="H40" i="1"/>
  <c r="E41" i="1"/>
  <c r="F41" i="1"/>
  <c r="BI41" i="1" s="1"/>
  <c r="G41" i="1"/>
  <c r="H41" i="1"/>
  <c r="E42" i="1"/>
  <c r="F42" i="1"/>
  <c r="BI42" i="1" s="1"/>
  <c r="G42" i="1"/>
  <c r="H42" i="1"/>
  <c r="E43" i="1"/>
  <c r="F43" i="1"/>
  <c r="BI43" i="1" s="1"/>
  <c r="G43" i="1"/>
  <c r="H43" i="1"/>
  <c r="E44" i="1"/>
  <c r="F44" i="1"/>
  <c r="BI44" i="1" s="1"/>
  <c r="G44" i="1"/>
  <c r="H44" i="1"/>
  <c r="E45" i="1"/>
  <c r="F45" i="1"/>
  <c r="BI45" i="1" s="1"/>
  <c r="G45" i="1"/>
  <c r="H45" i="1"/>
  <c r="E46" i="1"/>
  <c r="F46" i="1"/>
  <c r="BI46" i="1" s="1"/>
  <c r="G46" i="1"/>
  <c r="H46" i="1"/>
  <c r="E47" i="1"/>
  <c r="F47" i="1"/>
  <c r="BI47" i="1" s="1"/>
  <c r="G47" i="1"/>
  <c r="H47" i="1"/>
  <c r="E48" i="1"/>
  <c r="F48" i="1"/>
  <c r="BI48" i="1" s="1"/>
  <c r="G48" i="1"/>
  <c r="H48" i="1"/>
  <c r="E49" i="1"/>
  <c r="F49" i="1"/>
  <c r="BI49" i="1" s="1"/>
  <c r="G49" i="1"/>
  <c r="H49" i="1"/>
  <c r="E50" i="1"/>
  <c r="F50" i="1"/>
  <c r="BI50" i="1" s="1"/>
  <c r="G50" i="1"/>
  <c r="H50" i="1"/>
  <c r="E51" i="1"/>
  <c r="F51" i="1"/>
  <c r="BI51" i="1" s="1"/>
  <c r="G51" i="1"/>
  <c r="H51" i="1"/>
  <c r="E52" i="1"/>
  <c r="F52" i="1"/>
  <c r="BI52" i="1" s="1"/>
  <c r="G52" i="1"/>
  <c r="H52" i="1"/>
  <c r="E53" i="1"/>
  <c r="F53" i="1"/>
  <c r="BI53" i="1" s="1"/>
  <c r="G53" i="1"/>
  <c r="H53" i="1"/>
  <c r="E54" i="1"/>
  <c r="F54" i="1"/>
  <c r="BI54" i="1" s="1"/>
  <c r="G54" i="1"/>
  <c r="H54" i="1"/>
  <c r="E55" i="1"/>
  <c r="F55" i="1"/>
  <c r="BI55" i="1" s="1"/>
  <c r="G55" i="1"/>
  <c r="H55" i="1"/>
  <c r="E56" i="1"/>
  <c r="F56" i="1"/>
  <c r="BI56" i="1" s="1"/>
  <c r="G56" i="1"/>
  <c r="H56" i="1"/>
  <c r="E57" i="1"/>
  <c r="F57" i="1"/>
  <c r="BI57" i="1" s="1"/>
  <c r="G57" i="1"/>
  <c r="H57" i="1"/>
  <c r="E58" i="1"/>
  <c r="F58" i="1"/>
  <c r="BI58" i="1" s="1"/>
  <c r="G58" i="1"/>
  <c r="H58" i="1"/>
  <c r="E59" i="1"/>
  <c r="F59" i="1"/>
  <c r="BI59" i="1" s="1"/>
  <c r="G59" i="1"/>
  <c r="H59" i="1"/>
  <c r="E60" i="1"/>
  <c r="F60" i="1"/>
  <c r="BI60" i="1" s="1"/>
  <c r="G60" i="1"/>
  <c r="H60" i="1"/>
  <c r="E61" i="1"/>
  <c r="F61" i="1"/>
  <c r="BI61" i="1" s="1"/>
  <c r="G61" i="1"/>
  <c r="H61" i="1"/>
  <c r="E62" i="1"/>
  <c r="F62" i="1"/>
  <c r="BI62" i="1" s="1"/>
  <c r="G62" i="1"/>
  <c r="H62" i="1"/>
  <c r="E63" i="1"/>
  <c r="F63" i="1"/>
  <c r="BI63" i="1" s="1"/>
  <c r="G63" i="1"/>
  <c r="H63" i="1"/>
  <c r="E64" i="1"/>
  <c r="F64" i="1"/>
  <c r="BI64" i="1" s="1"/>
  <c r="G64" i="1"/>
  <c r="H64" i="1"/>
  <c r="E65" i="1"/>
  <c r="F65" i="1"/>
  <c r="BI65" i="1" s="1"/>
  <c r="G65" i="1"/>
  <c r="H65" i="1"/>
  <c r="E66" i="1"/>
  <c r="F66" i="1"/>
  <c r="BI66" i="1" s="1"/>
  <c r="G66" i="1"/>
  <c r="H66" i="1"/>
  <c r="E67" i="1"/>
  <c r="F67" i="1"/>
  <c r="BI67" i="1" s="1"/>
  <c r="G67" i="1"/>
  <c r="H67" i="1"/>
  <c r="E68" i="1"/>
  <c r="F68" i="1"/>
  <c r="BI68" i="1" s="1"/>
  <c r="G68" i="1"/>
  <c r="H68" i="1"/>
  <c r="E69" i="1"/>
  <c r="F69" i="1"/>
  <c r="BI69" i="1" s="1"/>
  <c r="G69" i="1"/>
  <c r="H69" i="1"/>
  <c r="E70" i="1"/>
  <c r="F70" i="1"/>
  <c r="BI70" i="1" s="1"/>
  <c r="G70" i="1"/>
  <c r="H70" i="1"/>
  <c r="E71" i="1"/>
  <c r="F71" i="1"/>
  <c r="BI71" i="1" s="1"/>
  <c r="G71" i="1"/>
  <c r="H71" i="1"/>
  <c r="E72" i="1"/>
  <c r="F72" i="1"/>
  <c r="BI72" i="1" s="1"/>
  <c r="G72" i="1"/>
  <c r="H72" i="1"/>
  <c r="E73" i="1"/>
  <c r="F73" i="1"/>
  <c r="BI73" i="1" s="1"/>
  <c r="G73" i="1"/>
  <c r="H73" i="1"/>
  <c r="E74" i="1"/>
  <c r="F74" i="1"/>
  <c r="BI74" i="1" s="1"/>
  <c r="G74" i="1"/>
  <c r="H74" i="1"/>
  <c r="E75" i="1"/>
  <c r="F75" i="1"/>
  <c r="BI75" i="1" s="1"/>
  <c r="G75" i="1"/>
  <c r="H75" i="1"/>
  <c r="E76" i="1"/>
  <c r="F76" i="1"/>
  <c r="BI76" i="1" s="1"/>
  <c r="G76" i="1"/>
  <c r="H76" i="1"/>
  <c r="E77" i="1"/>
  <c r="F77" i="1"/>
  <c r="BI77" i="1" s="1"/>
  <c r="G77" i="1"/>
  <c r="H77" i="1"/>
  <c r="E78" i="1"/>
  <c r="F78" i="1"/>
  <c r="BI78" i="1" s="1"/>
  <c r="G78" i="1"/>
  <c r="H78" i="1"/>
  <c r="E79" i="1"/>
  <c r="F79" i="1"/>
  <c r="BI79" i="1" s="1"/>
  <c r="G79" i="1"/>
  <c r="H79" i="1"/>
  <c r="E80" i="1"/>
  <c r="F80" i="1"/>
  <c r="BI80" i="1" s="1"/>
  <c r="G80" i="1"/>
  <c r="H80" i="1"/>
  <c r="E81" i="1"/>
  <c r="F81" i="1"/>
  <c r="BI81" i="1" s="1"/>
  <c r="G81" i="1"/>
  <c r="H81" i="1"/>
  <c r="E82" i="1"/>
  <c r="F82" i="1"/>
  <c r="BI82" i="1" s="1"/>
  <c r="G82" i="1"/>
  <c r="H82" i="1"/>
  <c r="E83" i="1"/>
  <c r="F83" i="1"/>
  <c r="BI83" i="1" s="1"/>
  <c r="G83" i="1"/>
  <c r="H83" i="1"/>
  <c r="E84" i="1"/>
  <c r="F84" i="1"/>
  <c r="BI84" i="1" s="1"/>
  <c r="G84" i="1"/>
  <c r="H84" i="1"/>
  <c r="E85" i="1"/>
  <c r="F85" i="1"/>
  <c r="BI85" i="1" s="1"/>
  <c r="G85" i="1"/>
  <c r="H85" i="1"/>
  <c r="E86" i="1"/>
  <c r="F86" i="1"/>
  <c r="BI86" i="1" s="1"/>
  <c r="G86" i="1"/>
  <c r="H86" i="1"/>
  <c r="E87" i="1"/>
  <c r="F87" i="1"/>
  <c r="BI87" i="1" s="1"/>
  <c r="G87" i="1"/>
  <c r="H87" i="1"/>
  <c r="E88" i="1"/>
  <c r="F88" i="1"/>
  <c r="BI88" i="1" s="1"/>
  <c r="G88" i="1"/>
  <c r="H88" i="1"/>
  <c r="E89" i="1"/>
  <c r="F89" i="1"/>
  <c r="BI89" i="1" s="1"/>
  <c r="G89" i="1"/>
  <c r="H89" i="1"/>
  <c r="E90" i="1"/>
  <c r="F90" i="1"/>
  <c r="BI90" i="1" s="1"/>
  <c r="G90" i="1"/>
  <c r="H90" i="1"/>
  <c r="E91" i="1"/>
  <c r="F91" i="1"/>
  <c r="BI91" i="1" s="1"/>
  <c r="G91" i="1"/>
  <c r="H91" i="1"/>
  <c r="E92" i="1"/>
  <c r="F92" i="1"/>
  <c r="BI92" i="1" s="1"/>
  <c r="G92" i="1"/>
  <c r="H92" i="1"/>
  <c r="E93" i="1"/>
  <c r="F93" i="1"/>
  <c r="BI93" i="1" s="1"/>
  <c r="G93" i="1"/>
  <c r="H93" i="1"/>
  <c r="E94" i="1"/>
  <c r="F94" i="1"/>
  <c r="BI94" i="1" s="1"/>
  <c r="G94" i="1"/>
  <c r="H94" i="1"/>
  <c r="E95" i="1"/>
  <c r="F95" i="1"/>
  <c r="BI95" i="1" s="1"/>
  <c r="G95" i="1"/>
  <c r="H95" i="1"/>
  <c r="E96" i="1"/>
  <c r="F96" i="1"/>
  <c r="BI96" i="1" s="1"/>
  <c r="G96" i="1"/>
  <c r="H96" i="1"/>
  <c r="E97" i="1"/>
  <c r="F97" i="1"/>
  <c r="BI97" i="1" s="1"/>
  <c r="G97" i="1"/>
  <c r="H97" i="1"/>
  <c r="E98" i="1"/>
  <c r="F98" i="1"/>
  <c r="BI98" i="1" s="1"/>
  <c r="G98" i="1"/>
  <c r="H98" i="1"/>
  <c r="E99" i="1"/>
  <c r="F99" i="1"/>
  <c r="BI99" i="1" s="1"/>
  <c r="G99" i="1"/>
  <c r="H99" i="1"/>
  <c r="E100" i="1"/>
  <c r="F100" i="1"/>
  <c r="BI100" i="1" s="1"/>
  <c r="G100" i="1"/>
  <c r="H100" i="1"/>
  <c r="E101" i="1"/>
  <c r="F101" i="1"/>
  <c r="BI101" i="1" s="1"/>
  <c r="G101" i="1"/>
  <c r="H101" i="1"/>
  <c r="E102" i="1"/>
  <c r="F102" i="1"/>
  <c r="BI102" i="1" s="1"/>
  <c r="G102" i="1"/>
  <c r="H102" i="1"/>
  <c r="E103" i="1"/>
  <c r="F103" i="1"/>
  <c r="BI103" i="1" s="1"/>
  <c r="G103" i="1"/>
  <c r="H103" i="1"/>
  <c r="E104" i="1"/>
  <c r="F104" i="1"/>
  <c r="BI104" i="1" s="1"/>
  <c r="G104" i="1"/>
  <c r="H104" i="1"/>
  <c r="E105" i="1"/>
  <c r="F105" i="1"/>
  <c r="BI105" i="1" s="1"/>
  <c r="G105" i="1"/>
  <c r="H105" i="1"/>
  <c r="E106" i="1"/>
  <c r="F106" i="1"/>
  <c r="BI106" i="1" s="1"/>
  <c r="G106" i="1"/>
  <c r="H106" i="1"/>
  <c r="E107" i="1"/>
  <c r="F107" i="1"/>
  <c r="BI107" i="1" s="1"/>
  <c r="G107" i="1"/>
  <c r="H107" i="1"/>
  <c r="E108" i="1"/>
  <c r="F108" i="1"/>
  <c r="BI108" i="1" s="1"/>
  <c r="G108" i="1"/>
  <c r="H108" i="1"/>
  <c r="E109" i="1"/>
  <c r="F109" i="1"/>
  <c r="BI109" i="1" s="1"/>
  <c r="G109" i="1"/>
  <c r="H109" i="1"/>
  <c r="BN11" i="1"/>
  <c r="BO11" i="1" s="1"/>
  <c r="BN12" i="1"/>
  <c r="BO12" i="1" s="1"/>
  <c r="BN13" i="1"/>
  <c r="BO13" i="1" s="1"/>
  <c r="BN14" i="1"/>
  <c r="BO14" i="1" s="1"/>
  <c r="BN15" i="1"/>
  <c r="BO15" i="1" s="1"/>
  <c r="BN16" i="1"/>
  <c r="BO16" i="1" s="1"/>
  <c r="BN17" i="1"/>
  <c r="BO17" i="1" s="1"/>
  <c r="BN18" i="1"/>
  <c r="BO18" i="1" s="1"/>
  <c r="BN19" i="1"/>
  <c r="BO19" i="1" s="1"/>
  <c r="BN20" i="1"/>
  <c r="BO20" i="1" s="1"/>
  <c r="BN21" i="1"/>
  <c r="BO21" i="1" s="1"/>
  <c r="BN22" i="1"/>
  <c r="BO22" i="1" s="1"/>
  <c r="BN23" i="1"/>
  <c r="BO23" i="1" s="1"/>
  <c r="BN24" i="1"/>
  <c r="BO24" i="1" s="1"/>
  <c r="BN25" i="1"/>
  <c r="BO25" i="1" s="1"/>
  <c r="BN26" i="1"/>
  <c r="BO26" i="1" s="1"/>
  <c r="BN27" i="1"/>
  <c r="BO27" i="1" s="1"/>
  <c r="BN28" i="1"/>
  <c r="BO28" i="1" s="1"/>
  <c r="BN29" i="1"/>
  <c r="BO29" i="1" s="1"/>
  <c r="BN30" i="1"/>
  <c r="BO30" i="1" s="1"/>
  <c r="BN31" i="1"/>
  <c r="BO31" i="1" s="1"/>
  <c r="BN32" i="1"/>
  <c r="BO32" i="1" s="1"/>
  <c r="BN33" i="1"/>
  <c r="BO33" i="1" s="1"/>
  <c r="BN34" i="1"/>
  <c r="BO34" i="1" s="1"/>
  <c r="BN35" i="1"/>
  <c r="BO35" i="1" s="1"/>
  <c r="BN36" i="1"/>
  <c r="BO36" i="1" s="1"/>
  <c r="BN37" i="1"/>
  <c r="BO37" i="1" s="1"/>
  <c r="BN38" i="1"/>
  <c r="BO38" i="1" s="1"/>
  <c r="BN39" i="1"/>
  <c r="BO39" i="1" s="1"/>
  <c r="BN40" i="1"/>
  <c r="BO40" i="1" s="1"/>
  <c r="BN41" i="1"/>
  <c r="BO41" i="1" s="1"/>
  <c r="BN42" i="1"/>
  <c r="BO42" i="1" s="1"/>
  <c r="BN43" i="1"/>
  <c r="BO43" i="1" s="1"/>
  <c r="BN44" i="1"/>
  <c r="BO44" i="1" s="1"/>
  <c r="BN45" i="1"/>
  <c r="BO45" i="1" s="1"/>
  <c r="BN46" i="1"/>
  <c r="BO46" i="1" s="1"/>
  <c r="BN47" i="1"/>
  <c r="BO47" i="1" s="1"/>
  <c r="BN48" i="1"/>
  <c r="BO48" i="1" s="1"/>
  <c r="BN49" i="1"/>
  <c r="BO49" i="1" s="1"/>
  <c r="BN50" i="1"/>
  <c r="BO50" i="1" s="1"/>
  <c r="BN51" i="1"/>
  <c r="BO51" i="1" s="1"/>
  <c r="BN52" i="1"/>
  <c r="BO52" i="1" s="1"/>
  <c r="BN53" i="1"/>
  <c r="BO53" i="1" s="1"/>
  <c r="BN54" i="1"/>
  <c r="BO54" i="1" s="1"/>
  <c r="BN55" i="1"/>
  <c r="BO55" i="1" s="1"/>
  <c r="BN56" i="1"/>
  <c r="BO56" i="1" s="1"/>
  <c r="BN57" i="1"/>
  <c r="BO57" i="1" s="1"/>
  <c r="BN58" i="1"/>
  <c r="BO58" i="1" s="1"/>
  <c r="BN59" i="1"/>
  <c r="BO59" i="1" s="1"/>
  <c r="BN60" i="1"/>
  <c r="BO60" i="1" s="1"/>
  <c r="BN61" i="1"/>
  <c r="BO61" i="1" s="1"/>
  <c r="BN62" i="1"/>
  <c r="BO62" i="1" s="1"/>
  <c r="BN63" i="1"/>
  <c r="BO63" i="1" s="1"/>
  <c r="BN64" i="1"/>
  <c r="BO64" i="1" s="1"/>
  <c r="BN65" i="1"/>
  <c r="BO65" i="1" s="1"/>
  <c r="BN66" i="1"/>
  <c r="BO66" i="1" s="1"/>
  <c r="BN67" i="1"/>
  <c r="BO67" i="1" s="1"/>
  <c r="BN68" i="1"/>
  <c r="BO68" i="1" s="1"/>
  <c r="BN69" i="1"/>
  <c r="BO69" i="1" s="1"/>
  <c r="BN70" i="1"/>
  <c r="BO70" i="1" s="1"/>
  <c r="BN71" i="1"/>
  <c r="BO71" i="1" s="1"/>
  <c r="BN72" i="1"/>
  <c r="BO72" i="1" s="1"/>
  <c r="BN73" i="1"/>
  <c r="BO73" i="1" s="1"/>
  <c r="BN74" i="1"/>
  <c r="BO74" i="1" s="1"/>
  <c r="BN75" i="1"/>
  <c r="BO75" i="1" s="1"/>
  <c r="BN76" i="1"/>
  <c r="BO76" i="1" s="1"/>
  <c r="BN77" i="1"/>
  <c r="BO77" i="1" s="1"/>
  <c r="BN78" i="1"/>
  <c r="BO78" i="1" s="1"/>
  <c r="BN79" i="1"/>
  <c r="BO79" i="1" s="1"/>
  <c r="BN80" i="1"/>
  <c r="BO80" i="1" s="1"/>
  <c r="BN81" i="1"/>
  <c r="BO81" i="1" s="1"/>
  <c r="BN82" i="1"/>
  <c r="BO82" i="1" s="1"/>
  <c r="BN83" i="1"/>
  <c r="BO83" i="1" s="1"/>
  <c r="BN84" i="1"/>
  <c r="BO84" i="1" s="1"/>
  <c r="BN85" i="1"/>
  <c r="BO85" i="1" s="1"/>
  <c r="BN86" i="1"/>
  <c r="BO86" i="1" s="1"/>
  <c r="BN87" i="1"/>
  <c r="BO87" i="1" s="1"/>
  <c r="BN88" i="1"/>
  <c r="BO88" i="1" s="1"/>
  <c r="BN89" i="1"/>
  <c r="BO89" i="1" s="1"/>
  <c r="BN90" i="1"/>
  <c r="BO90" i="1" s="1"/>
  <c r="BN91" i="1"/>
  <c r="BO91" i="1" s="1"/>
  <c r="BN92" i="1"/>
  <c r="BO92" i="1" s="1"/>
  <c r="BN93" i="1"/>
  <c r="BO93" i="1" s="1"/>
  <c r="BN94" i="1"/>
  <c r="BO94" i="1" s="1"/>
  <c r="BN95" i="1"/>
  <c r="BO95" i="1" s="1"/>
  <c r="BN96" i="1"/>
  <c r="BO96" i="1" s="1"/>
  <c r="BN97" i="1"/>
  <c r="BO97" i="1" s="1"/>
  <c r="BN98" i="1"/>
  <c r="BO98" i="1" s="1"/>
  <c r="BN99" i="1"/>
  <c r="BO99" i="1" s="1"/>
  <c r="BN100" i="1"/>
  <c r="BO100" i="1" s="1"/>
  <c r="BN101" i="1"/>
  <c r="BO101" i="1" s="1"/>
  <c r="BN102" i="1"/>
  <c r="BO102" i="1" s="1"/>
  <c r="BN103" i="1"/>
  <c r="BO103" i="1" s="1"/>
  <c r="BN104" i="1"/>
  <c r="BO104" i="1" s="1"/>
  <c r="BN105" i="1"/>
  <c r="BO105" i="1" s="1"/>
  <c r="BN106" i="1"/>
  <c r="BO106" i="1" s="1"/>
  <c r="BN107" i="1"/>
  <c r="BO107" i="1" s="1"/>
  <c r="BN108" i="1"/>
  <c r="BO108" i="1" s="1"/>
  <c r="BN109" i="1"/>
  <c r="BO109" i="1" s="1"/>
  <c r="BN10" i="1"/>
  <c r="K10" i="1"/>
  <c r="BM10" i="1"/>
  <c r="BM11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CL10" i="1" l="1"/>
  <c r="L11" i="1"/>
  <c r="L12" i="1"/>
  <c r="M12" i="1" s="1"/>
  <c r="L13" i="1"/>
  <c r="M13" i="1" s="1"/>
  <c r="L14" i="1"/>
  <c r="M14" i="1" s="1"/>
  <c r="L15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L24" i="1"/>
  <c r="M24" i="1" s="1"/>
  <c r="L25" i="1"/>
  <c r="M25" i="1" s="1"/>
  <c r="L26" i="1"/>
  <c r="M26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M15" i="1"/>
  <c r="M23" i="1"/>
  <c r="M27" i="1"/>
  <c r="M35" i="1"/>
  <c r="M47" i="1"/>
  <c r="M59" i="1"/>
  <c r="M71" i="1"/>
  <c r="L10" i="1"/>
  <c r="J10" i="1"/>
  <c r="CF10" i="1"/>
  <c r="Y11" i="1"/>
  <c r="AT11" i="1" s="1"/>
  <c r="Y12" i="1"/>
  <c r="AT12" i="1" s="1"/>
  <c r="Y13" i="1"/>
  <c r="AT13" i="1" s="1"/>
  <c r="Y14" i="1"/>
  <c r="AT14" i="1" s="1"/>
  <c r="Y15" i="1"/>
  <c r="AT15" i="1" s="1"/>
  <c r="Y16" i="1"/>
  <c r="AT16" i="1" s="1"/>
  <c r="Y17" i="1"/>
  <c r="AT17" i="1" s="1"/>
  <c r="Y18" i="1"/>
  <c r="AT18" i="1" s="1"/>
  <c r="Y19" i="1"/>
  <c r="AT19" i="1" s="1"/>
  <c r="Y20" i="1"/>
  <c r="AT20" i="1" s="1"/>
  <c r="Y21" i="1"/>
  <c r="AT21" i="1" s="1"/>
  <c r="Y22" i="1"/>
  <c r="AT22" i="1" s="1"/>
  <c r="Y23" i="1"/>
  <c r="AT23" i="1" s="1"/>
  <c r="Y24" i="1"/>
  <c r="AT24" i="1" s="1"/>
  <c r="Y25" i="1"/>
  <c r="AT25" i="1" s="1"/>
  <c r="Y26" i="1"/>
  <c r="AT26" i="1" s="1"/>
  <c r="Y27" i="1"/>
  <c r="AT27" i="1" s="1"/>
  <c r="Y28" i="1"/>
  <c r="AT28" i="1" s="1"/>
  <c r="Y29" i="1"/>
  <c r="AT29" i="1" s="1"/>
  <c r="Y30" i="1"/>
  <c r="AT30" i="1" s="1"/>
  <c r="Y31" i="1"/>
  <c r="AT31" i="1" s="1"/>
  <c r="Y32" i="1"/>
  <c r="AT32" i="1" s="1"/>
  <c r="Y33" i="1"/>
  <c r="AT33" i="1" s="1"/>
  <c r="Y34" i="1"/>
  <c r="AT34" i="1" s="1"/>
  <c r="Y35" i="1"/>
  <c r="AT35" i="1" s="1"/>
  <c r="Y36" i="1"/>
  <c r="AT36" i="1" s="1"/>
  <c r="Y37" i="1"/>
  <c r="AT37" i="1" s="1"/>
  <c r="Y38" i="1"/>
  <c r="AT38" i="1" s="1"/>
  <c r="Y39" i="1"/>
  <c r="AT39" i="1" s="1"/>
  <c r="Y40" i="1"/>
  <c r="AT40" i="1" s="1"/>
  <c r="Y41" i="1"/>
  <c r="AT41" i="1" s="1"/>
  <c r="Y42" i="1"/>
  <c r="AT42" i="1" s="1"/>
  <c r="Y43" i="1"/>
  <c r="AT43" i="1" s="1"/>
  <c r="Y44" i="1"/>
  <c r="AT44" i="1" s="1"/>
  <c r="Y45" i="1"/>
  <c r="AT45" i="1" s="1"/>
  <c r="Y46" i="1"/>
  <c r="AT46" i="1" s="1"/>
  <c r="Y47" i="1"/>
  <c r="AT47" i="1" s="1"/>
  <c r="Y48" i="1"/>
  <c r="AT48" i="1" s="1"/>
  <c r="Y49" i="1"/>
  <c r="AT49" i="1" s="1"/>
  <c r="Y50" i="1"/>
  <c r="AT50" i="1" s="1"/>
  <c r="Y51" i="1"/>
  <c r="AT51" i="1" s="1"/>
  <c r="Y52" i="1"/>
  <c r="AT52" i="1" s="1"/>
  <c r="Y53" i="1"/>
  <c r="AT53" i="1" s="1"/>
  <c r="Y54" i="1"/>
  <c r="AT54" i="1" s="1"/>
  <c r="Y55" i="1"/>
  <c r="AT55" i="1" s="1"/>
  <c r="Y56" i="1"/>
  <c r="AT56" i="1" s="1"/>
  <c r="Y57" i="1"/>
  <c r="AT57" i="1" s="1"/>
  <c r="Y58" i="1"/>
  <c r="AT58" i="1" s="1"/>
  <c r="Y59" i="1"/>
  <c r="AT59" i="1" s="1"/>
  <c r="Y60" i="1"/>
  <c r="AT60" i="1" s="1"/>
  <c r="Y61" i="1"/>
  <c r="AT61" i="1" s="1"/>
  <c r="Y62" i="1"/>
  <c r="AT62" i="1" s="1"/>
  <c r="Y63" i="1"/>
  <c r="AT63" i="1" s="1"/>
  <c r="Y64" i="1"/>
  <c r="AT64" i="1" s="1"/>
  <c r="Y65" i="1"/>
  <c r="AT65" i="1" s="1"/>
  <c r="Y66" i="1"/>
  <c r="AT66" i="1" s="1"/>
  <c r="Y67" i="1"/>
  <c r="AT67" i="1" s="1"/>
  <c r="Y68" i="1"/>
  <c r="AT68" i="1" s="1"/>
  <c r="Y69" i="1"/>
  <c r="AT69" i="1" s="1"/>
  <c r="Y70" i="1"/>
  <c r="AT70" i="1" s="1"/>
  <c r="Y71" i="1"/>
  <c r="AT71" i="1" s="1"/>
  <c r="Y72" i="1"/>
  <c r="AT72" i="1" s="1"/>
  <c r="Y73" i="1"/>
  <c r="AT73" i="1" s="1"/>
  <c r="Y74" i="1"/>
  <c r="AT74" i="1" s="1"/>
  <c r="Y75" i="1"/>
  <c r="AT75" i="1" s="1"/>
  <c r="Y76" i="1"/>
  <c r="AT76" i="1" s="1"/>
  <c r="Y77" i="1"/>
  <c r="AT77" i="1" s="1"/>
  <c r="Y78" i="1"/>
  <c r="AT78" i="1" s="1"/>
  <c r="Y79" i="1"/>
  <c r="AT79" i="1" s="1"/>
  <c r="Y80" i="1"/>
  <c r="AT80" i="1" s="1"/>
  <c r="Y81" i="1"/>
  <c r="AT81" i="1" s="1"/>
  <c r="Y82" i="1"/>
  <c r="AT82" i="1" s="1"/>
  <c r="Y83" i="1"/>
  <c r="AT83" i="1" s="1"/>
  <c r="Y84" i="1"/>
  <c r="AT84" i="1" s="1"/>
  <c r="Y85" i="1"/>
  <c r="AT85" i="1" s="1"/>
  <c r="Y86" i="1"/>
  <c r="AT86" i="1" s="1"/>
  <c r="Y87" i="1"/>
  <c r="AT87" i="1" s="1"/>
  <c r="Y88" i="1"/>
  <c r="AT88" i="1" s="1"/>
  <c r="Y89" i="1"/>
  <c r="AT89" i="1" s="1"/>
  <c r="Y90" i="1"/>
  <c r="AT90" i="1" s="1"/>
  <c r="Y91" i="1"/>
  <c r="AT91" i="1" s="1"/>
  <c r="Y92" i="1"/>
  <c r="AT92" i="1" s="1"/>
  <c r="Y93" i="1"/>
  <c r="AT93" i="1" s="1"/>
  <c r="Y94" i="1"/>
  <c r="AT94" i="1" s="1"/>
  <c r="Y95" i="1"/>
  <c r="AT95" i="1" s="1"/>
  <c r="Y96" i="1"/>
  <c r="AT96" i="1" s="1"/>
  <c r="Y97" i="1"/>
  <c r="AT97" i="1" s="1"/>
  <c r="Y98" i="1"/>
  <c r="AT98" i="1" s="1"/>
  <c r="Y99" i="1"/>
  <c r="AT99" i="1" s="1"/>
  <c r="Y100" i="1"/>
  <c r="AT100" i="1" s="1"/>
  <c r="Y101" i="1"/>
  <c r="AT101" i="1" s="1"/>
  <c r="Y102" i="1"/>
  <c r="AT102" i="1" s="1"/>
  <c r="Y103" i="1"/>
  <c r="AT103" i="1" s="1"/>
  <c r="Y104" i="1"/>
  <c r="AT104" i="1" s="1"/>
  <c r="Y105" i="1"/>
  <c r="AT105" i="1" s="1"/>
  <c r="Y106" i="1"/>
  <c r="AT106" i="1" s="1"/>
  <c r="Y107" i="1"/>
  <c r="AT107" i="1" s="1"/>
  <c r="Y108" i="1"/>
  <c r="AT108" i="1" s="1"/>
  <c r="Y109" i="1"/>
  <c r="AT109" i="1" s="1"/>
  <c r="CB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E11" i="1"/>
  <c r="AS12" i="1"/>
  <c r="BE12" i="1" s="1"/>
  <c r="AS13" i="1"/>
  <c r="BE13" i="1" s="1"/>
  <c r="AS14" i="1"/>
  <c r="BE14" i="1" s="1"/>
  <c r="AS15" i="1"/>
  <c r="BE15" i="1" s="1"/>
  <c r="AS16" i="1"/>
  <c r="BE16" i="1" s="1"/>
  <c r="AS17" i="1"/>
  <c r="BE17" i="1" s="1"/>
  <c r="AS18" i="1"/>
  <c r="BE18" i="1" s="1"/>
  <c r="AS19" i="1"/>
  <c r="BE19" i="1" s="1"/>
  <c r="AS20" i="1"/>
  <c r="BE20" i="1" s="1"/>
  <c r="AS21" i="1"/>
  <c r="BE21" i="1" s="1"/>
  <c r="AS22" i="1"/>
  <c r="BE22" i="1" s="1"/>
  <c r="AS23" i="1"/>
  <c r="BE23" i="1" s="1"/>
  <c r="AS24" i="1"/>
  <c r="BE24" i="1" s="1"/>
  <c r="AS25" i="1"/>
  <c r="BE25" i="1" s="1"/>
  <c r="AS26" i="1"/>
  <c r="BE26" i="1" s="1"/>
  <c r="AS27" i="1"/>
  <c r="BE27" i="1" s="1"/>
  <c r="AS28" i="1"/>
  <c r="BE28" i="1" s="1"/>
  <c r="AS29" i="1"/>
  <c r="BE29" i="1" s="1"/>
  <c r="AS30" i="1"/>
  <c r="BE30" i="1" s="1"/>
  <c r="AS31" i="1"/>
  <c r="BE31" i="1" s="1"/>
  <c r="AS32" i="1"/>
  <c r="BE32" i="1" s="1"/>
  <c r="AS33" i="1"/>
  <c r="BE33" i="1" s="1"/>
  <c r="AS34" i="1"/>
  <c r="BE34" i="1" s="1"/>
  <c r="AS35" i="1"/>
  <c r="BE35" i="1" s="1"/>
  <c r="AS36" i="1"/>
  <c r="BE36" i="1" s="1"/>
  <c r="AS37" i="1"/>
  <c r="BE37" i="1" s="1"/>
  <c r="AS38" i="1"/>
  <c r="BE38" i="1" s="1"/>
  <c r="AS39" i="1"/>
  <c r="BE39" i="1" s="1"/>
  <c r="AS40" i="1"/>
  <c r="BE40" i="1" s="1"/>
  <c r="AS41" i="1"/>
  <c r="BE41" i="1" s="1"/>
  <c r="AS42" i="1"/>
  <c r="BE42" i="1" s="1"/>
  <c r="AS43" i="1"/>
  <c r="BE43" i="1" s="1"/>
  <c r="AS44" i="1"/>
  <c r="BE44" i="1" s="1"/>
  <c r="AS45" i="1"/>
  <c r="BE45" i="1" s="1"/>
  <c r="AS46" i="1"/>
  <c r="BE46" i="1" s="1"/>
  <c r="AS47" i="1"/>
  <c r="BE47" i="1" s="1"/>
  <c r="AS48" i="1"/>
  <c r="BE48" i="1" s="1"/>
  <c r="AS49" i="1"/>
  <c r="BE49" i="1" s="1"/>
  <c r="AS50" i="1"/>
  <c r="BE50" i="1" s="1"/>
  <c r="AS51" i="1"/>
  <c r="BE51" i="1" s="1"/>
  <c r="AS52" i="1"/>
  <c r="BE52" i="1" s="1"/>
  <c r="AS53" i="1"/>
  <c r="BE53" i="1" s="1"/>
  <c r="AS54" i="1"/>
  <c r="BE54" i="1" s="1"/>
  <c r="AS55" i="1"/>
  <c r="BE55" i="1" s="1"/>
  <c r="AS56" i="1"/>
  <c r="BE56" i="1" s="1"/>
  <c r="AS57" i="1"/>
  <c r="BE57" i="1" s="1"/>
  <c r="AS58" i="1"/>
  <c r="BE58" i="1" s="1"/>
  <c r="AS59" i="1"/>
  <c r="BE59" i="1" s="1"/>
  <c r="AS60" i="1"/>
  <c r="BE60" i="1" s="1"/>
  <c r="AS61" i="1"/>
  <c r="BE61" i="1" s="1"/>
  <c r="AS62" i="1"/>
  <c r="BE62" i="1" s="1"/>
  <c r="AS63" i="1"/>
  <c r="BE63" i="1" s="1"/>
  <c r="AS64" i="1"/>
  <c r="BE64" i="1" s="1"/>
  <c r="AS65" i="1"/>
  <c r="BE65" i="1" s="1"/>
  <c r="AS66" i="1"/>
  <c r="BE66" i="1" s="1"/>
  <c r="AS67" i="1"/>
  <c r="BE67" i="1" s="1"/>
  <c r="AS68" i="1"/>
  <c r="BE68" i="1" s="1"/>
  <c r="AS69" i="1"/>
  <c r="BE69" i="1" s="1"/>
  <c r="AS70" i="1"/>
  <c r="BE70" i="1" s="1"/>
  <c r="AS71" i="1"/>
  <c r="BE71" i="1" s="1"/>
  <c r="AS72" i="1"/>
  <c r="BE72" i="1" s="1"/>
  <c r="AS73" i="1"/>
  <c r="BE73" i="1" s="1"/>
  <c r="AS74" i="1"/>
  <c r="BE74" i="1" s="1"/>
  <c r="AS75" i="1"/>
  <c r="BE75" i="1" s="1"/>
  <c r="AS76" i="1"/>
  <c r="BE76" i="1" s="1"/>
  <c r="AS77" i="1"/>
  <c r="BE77" i="1" s="1"/>
  <c r="AS78" i="1"/>
  <c r="BE78" i="1" s="1"/>
  <c r="AS79" i="1"/>
  <c r="BE79" i="1" s="1"/>
  <c r="AS80" i="1"/>
  <c r="BE80" i="1" s="1"/>
  <c r="AS81" i="1"/>
  <c r="BE81" i="1" s="1"/>
  <c r="AS82" i="1"/>
  <c r="BE82" i="1" s="1"/>
  <c r="AS83" i="1"/>
  <c r="BE83" i="1" s="1"/>
  <c r="AS84" i="1"/>
  <c r="BE84" i="1" s="1"/>
  <c r="AS85" i="1"/>
  <c r="BE85" i="1" s="1"/>
  <c r="AS86" i="1"/>
  <c r="BE86" i="1" s="1"/>
  <c r="AS87" i="1"/>
  <c r="BE87" i="1" s="1"/>
  <c r="AS88" i="1"/>
  <c r="BE88" i="1" s="1"/>
  <c r="AS89" i="1"/>
  <c r="BE89" i="1" s="1"/>
  <c r="AS90" i="1"/>
  <c r="BE90" i="1" s="1"/>
  <c r="AS91" i="1"/>
  <c r="BE91" i="1" s="1"/>
  <c r="AS92" i="1"/>
  <c r="BE92" i="1" s="1"/>
  <c r="AS93" i="1"/>
  <c r="BE93" i="1" s="1"/>
  <c r="AS94" i="1"/>
  <c r="BE94" i="1" s="1"/>
  <c r="AS95" i="1"/>
  <c r="BE95" i="1" s="1"/>
  <c r="AS96" i="1"/>
  <c r="BE96" i="1" s="1"/>
  <c r="AS97" i="1"/>
  <c r="BE97" i="1" s="1"/>
  <c r="AS98" i="1"/>
  <c r="BE98" i="1" s="1"/>
  <c r="AS99" i="1"/>
  <c r="BE99" i="1" s="1"/>
  <c r="AS100" i="1"/>
  <c r="BE100" i="1" s="1"/>
  <c r="AS101" i="1"/>
  <c r="BE101" i="1" s="1"/>
  <c r="AS102" i="1"/>
  <c r="BE102" i="1" s="1"/>
  <c r="AS103" i="1"/>
  <c r="BE103" i="1" s="1"/>
  <c r="AS104" i="1"/>
  <c r="BE104" i="1" s="1"/>
  <c r="AS105" i="1"/>
  <c r="BE105" i="1" s="1"/>
  <c r="AS106" i="1"/>
  <c r="BE106" i="1" s="1"/>
  <c r="AS107" i="1"/>
  <c r="BE107" i="1" s="1"/>
  <c r="AS108" i="1"/>
  <c r="BE108" i="1" s="1"/>
  <c r="AS109" i="1"/>
  <c r="BE109" i="1" s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V11" i="1"/>
  <c r="AE11" i="1" s="1"/>
  <c r="V12" i="1"/>
  <c r="AE12" i="1" s="1"/>
  <c r="V13" i="1"/>
  <c r="AE13" i="1" s="1"/>
  <c r="V14" i="1"/>
  <c r="AE14" i="1" s="1"/>
  <c r="V15" i="1"/>
  <c r="AE15" i="1" s="1"/>
  <c r="V16" i="1"/>
  <c r="AE16" i="1" s="1"/>
  <c r="V17" i="1"/>
  <c r="AE17" i="1" s="1"/>
  <c r="V18" i="1"/>
  <c r="AE18" i="1" s="1"/>
  <c r="V19" i="1"/>
  <c r="AE19" i="1" s="1"/>
  <c r="V20" i="1"/>
  <c r="V21" i="1"/>
  <c r="V22" i="1"/>
  <c r="AE22" i="1" s="1"/>
  <c r="V23" i="1"/>
  <c r="V24" i="1"/>
  <c r="V25" i="1"/>
  <c r="V26" i="1"/>
  <c r="AE26" i="1" s="1"/>
  <c r="V27" i="1"/>
  <c r="V28" i="1"/>
  <c r="AE28" i="1" s="1"/>
  <c r="V29" i="1"/>
  <c r="AE29" i="1" s="1"/>
  <c r="V30" i="1"/>
  <c r="V31" i="1"/>
  <c r="AE31" i="1" s="1"/>
  <c r="V32" i="1"/>
  <c r="AE32" i="1" s="1"/>
  <c r="V33" i="1"/>
  <c r="V34" i="1"/>
  <c r="AE34" i="1" s="1"/>
  <c r="V35" i="1"/>
  <c r="V36" i="1"/>
  <c r="AE36" i="1" s="1"/>
  <c r="V37" i="1"/>
  <c r="V38" i="1"/>
  <c r="AE38" i="1" s="1"/>
  <c r="V39" i="1"/>
  <c r="V40" i="1"/>
  <c r="V41" i="1"/>
  <c r="V42" i="1"/>
  <c r="V43" i="1"/>
  <c r="V44" i="1"/>
  <c r="V45" i="1"/>
  <c r="V46" i="1"/>
  <c r="AE46" i="1" s="1"/>
  <c r="V47" i="1"/>
  <c r="V48" i="1"/>
  <c r="V49" i="1"/>
  <c r="V50" i="1"/>
  <c r="AE50" i="1" s="1"/>
  <c r="V51" i="1"/>
  <c r="AE51" i="1" s="1"/>
  <c r="V52" i="1"/>
  <c r="V53" i="1"/>
  <c r="V54" i="1"/>
  <c r="V55" i="1"/>
  <c r="V56" i="1"/>
  <c r="V57" i="1"/>
  <c r="V58" i="1"/>
  <c r="V59" i="1"/>
  <c r="V60" i="1"/>
  <c r="V61" i="1"/>
  <c r="V62" i="1"/>
  <c r="AE62" i="1" s="1"/>
  <c r="V63" i="1"/>
  <c r="V64" i="1"/>
  <c r="V65" i="1"/>
  <c r="V66" i="1"/>
  <c r="V67" i="1"/>
  <c r="V68" i="1"/>
  <c r="V69" i="1"/>
  <c r="V70" i="1"/>
  <c r="AE70" i="1" s="1"/>
  <c r="V71" i="1"/>
  <c r="V72" i="1"/>
  <c r="V73" i="1"/>
  <c r="V74" i="1"/>
  <c r="AE74" i="1" s="1"/>
  <c r="V75" i="1"/>
  <c r="V76" i="1"/>
  <c r="V77" i="1"/>
  <c r="V78" i="1"/>
  <c r="V79" i="1"/>
  <c r="V80" i="1"/>
  <c r="V81" i="1"/>
  <c r="V82" i="1"/>
  <c r="AE82" i="1" s="1"/>
  <c r="V83" i="1"/>
  <c r="AE83" i="1" s="1"/>
  <c r="V84" i="1"/>
  <c r="AE84" i="1" s="1"/>
  <c r="V85" i="1"/>
  <c r="V86" i="1"/>
  <c r="AE86" i="1" s="1"/>
  <c r="V87" i="1"/>
  <c r="V88" i="1"/>
  <c r="V89" i="1"/>
  <c r="V90" i="1"/>
  <c r="V91" i="1"/>
  <c r="V92" i="1"/>
  <c r="V93" i="1"/>
  <c r="V94" i="1"/>
  <c r="AE94" i="1" s="1"/>
  <c r="V95" i="1"/>
  <c r="V96" i="1"/>
  <c r="AE96" i="1" s="1"/>
  <c r="V97" i="1"/>
  <c r="V98" i="1"/>
  <c r="AE98" i="1" s="1"/>
  <c r="V99" i="1"/>
  <c r="V100" i="1"/>
  <c r="V101" i="1"/>
  <c r="V102" i="1"/>
  <c r="V103" i="1"/>
  <c r="V104" i="1"/>
  <c r="V105" i="1"/>
  <c r="V106" i="1"/>
  <c r="V107" i="1"/>
  <c r="V108" i="1"/>
  <c r="V109" i="1"/>
  <c r="DZ11" i="1"/>
  <c r="DZ12" i="1"/>
  <c r="DZ13" i="1"/>
  <c r="DZ14" i="1"/>
  <c r="DZ15" i="1"/>
  <c r="DZ16" i="1"/>
  <c r="DZ17" i="1"/>
  <c r="DZ18" i="1"/>
  <c r="DZ19" i="1"/>
  <c r="DZ20" i="1"/>
  <c r="DZ10" i="1"/>
  <c r="AV109" i="1" l="1"/>
  <c r="AU109" i="1"/>
  <c r="AV84" i="1"/>
  <c r="AU84" i="1"/>
  <c r="AU35" i="1"/>
  <c r="AV35" i="1"/>
  <c r="AX35" i="1" s="1"/>
  <c r="AV49" i="1"/>
  <c r="AU49" i="1"/>
  <c r="AV60" i="1"/>
  <c r="BB60" i="1" s="1"/>
  <c r="AU60" i="1"/>
  <c r="AU83" i="1"/>
  <c r="AV83" i="1"/>
  <c r="AX83" i="1" s="1"/>
  <c r="AU106" i="1"/>
  <c r="AV106" i="1"/>
  <c r="AU94" i="1"/>
  <c r="AV94" i="1"/>
  <c r="AU82" i="1"/>
  <c r="AV82" i="1"/>
  <c r="AU70" i="1"/>
  <c r="AV70" i="1"/>
  <c r="AU58" i="1"/>
  <c r="AV58" i="1"/>
  <c r="AU46" i="1"/>
  <c r="AV46" i="1"/>
  <c r="AU34" i="1"/>
  <c r="AV34" i="1"/>
  <c r="AU22" i="1"/>
  <c r="AV22" i="1"/>
  <c r="AV97" i="1"/>
  <c r="AU97" i="1"/>
  <c r="AV24" i="1"/>
  <c r="AX24" i="1" s="1"/>
  <c r="AU24" i="1"/>
  <c r="AU107" i="1"/>
  <c r="AV107" i="1"/>
  <c r="AX107" i="1" s="1"/>
  <c r="AU105" i="1"/>
  <c r="AW105" i="1" s="1"/>
  <c r="AV105" i="1"/>
  <c r="AU93" i="1"/>
  <c r="AV93" i="1"/>
  <c r="AU81" i="1"/>
  <c r="AV81" i="1"/>
  <c r="AU69" i="1"/>
  <c r="AV69" i="1"/>
  <c r="AU57" i="1"/>
  <c r="BC57" i="1" s="1"/>
  <c r="AV57" i="1"/>
  <c r="AU45" i="1"/>
  <c r="AW45" i="1" s="1"/>
  <c r="AV45" i="1"/>
  <c r="AU33" i="1"/>
  <c r="AW33" i="1" s="1"/>
  <c r="AV33" i="1"/>
  <c r="AU21" i="1"/>
  <c r="AV21" i="1"/>
  <c r="AV73" i="1"/>
  <c r="AU73" i="1"/>
  <c r="AV108" i="1"/>
  <c r="AU108" i="1"/>
  <c r="AU11" i="1"/>
  <c r="AV11" i="1"/>
  <c r="AV104" i="1"/>
  <c r="BD104" i="1" s="1"/>
  <c r="AU104" i="1"/>
  <c r="AV92" i="1"/>
  <c r="BD92" i="1" s="1"/>
  <c r="AU92" i="1"/>
  <c r="AV80" i="1"/>
  <c r="AU80" i="1"/>
  <c r="AV68" i="1"/>
  <c r="AU68" i="1"/>
  <c r="AV56" i="1"/>
  <c r="AU56" i="1"/>
  <c r="AV44" i="1"/>
  <c r="AU44" i="1"/>
  <c r="BC44" i="1" s="1"/>
  <c r="AV32" i="1"/>
  <c r="BD32" i="1" s="1"/>
  <c r="AU32" i="1"/>
  <c r="AV20" i="1"/>
  <c r="BD20" i="1" s="1"/>
  <c r="AU20" i="1"/>
  <c r="AV25" i="1"/>
  <c r="AU25" i="1"/>
  <c r="AV36" i="1"/>
  <c r="AU36" i="1"/>
  <c r="BC36" i="1" s="1"/>
  <c r="AU23" i="1"/>
  <c r="AV23" i="1"/>
  <c r="AU103" i="1"/>
  <c r="AW103" i="1" s="1"/>
  <c r="AV103" i="1"/>
  <c r="BB103" i="1" s="1"/>
  <c r="AV91" i="1"/>
  <c r="BB91" i="1" s="1"/>
  <c r="AU91" i="1"/>
  <c r="AU79" i="1"/>
  <c r="BC79" i="1" s="1"/>
  <c r="AV79" i="1"/>
  <c r="BB79" i="1" s="1"/>
  <c r="AU67" i="1"/>
  <c r="AV67" i="1"/>
  <c r="AU55" i="1"/>
  <c r="AV55" i="1"/>
  <c r="AV43" i="1"/>
  <c r="AU43" i="1"/>
  <c r="BC43" i="1" s="1"/>
  <c r="AU31" i="1"/>
  <c r="AV31" i="1"/>
  <c r="BB31" i="1" s="1"/>
  <c r="AV19" i="1"/>
  <c r="BB19" i="1" s="1"/>
  <c r="AU19" i="1"/>
  <c r="BC19" i="1" s="1"/>
  <c r="AU47" i="1"/>
  <c r="AV47" i="1"/>
  <c r="AX47" i="1" s="1"/>
  <c r="AU102" i="1"/>
  <c r="AV102" i="1"/>
  <c r="AU90" i="1"/>
  <c r="AV90" i="1"/>
  <c r="BB90" i="1" s="1"/>
  <c r="AV78" i="1"/>
  <c r="AU78" i="1"/>
  <c r="AW78" i="1" s="1"/>
  <c r="AV66" i="1"/>
  <c r="BB66" i="1" s="1"/>
  <c r="AU66" i="1"/>
  <c r="AU54" i="1"/>
  <c r="AV54" i="1"/>
  <c r="BB54" i="1" s="1"/>
  <c r="AV42" i="1"/>
  <c r="BB42" i="1" s="1"/>
  <c r="AU42" i="1"/>
  <c r="AU30" i="1"/>
  <c r="AV30" i="1"/>
  <c r="AU18" i="1"/>
  <c r="AV18" i="1"/>
  <c r="AV13" i="1"/>
  <c r="AU13" i="1"/>
  <c r="AV48" i="1"/>
  <c r="AU48" i="1"/>
  <c r="AV89" i="1"/>
  <c r="BB89" i="1" s="1"/>
  <c r="AU89" i="1"/>
  <c r="AV65" i="1"/>
  <c r="BB65" i="1" s="1"/>
  <c r="AU65" i="1"/>
  <c r="AW65" i="1" s="1"/>
  <c r="AV17" i="1"/>
  <c r="BB17" i="1" s="1"/>
  <c r="AU17" i="1"/>
  <c r="AV85" i="1"/>
  <c r="AU85" i="1"/>
  <c r="AV12" i="1"/>
  <c r="AU12" i="1"/>
  <c r="BC12" i="1" s="1"/>
  <c r="AU71" i="1"/>
  <c r="AV71" i="1"/>
  <c r="AV101" i="1"/>
  <c r="AX101" i="1" s="1"/>
  <c r="AU101" i="1"/>
  <c r="AV41" i="1"/>
  <c r="BB41" i="1" s="1"/>
  <c r="AU41" i="1"/>
  <c r="AV100" i="1"/>
  <c r="BB100" i="1" s="1"/>
  <c r="AU100" i="1"/>
  <c r="AV88" i="1"/>
  <c r="AU88" i="1"/>
  <c r="AV76" i="1"/>
  <c r="AU76" i="1"/>
  <c r="AV64" i="1"/>
  <c r="BB64" i="1" s="1"/>
  <c r="AU64" i="1"/>
  <c r="AV52" i="1"/>
  <c r="BB52" i="1" s="1"/>
  <c r="AU52" i="1"/>
  <c r="AV40" i="1"/>
  <c r="BB40" i="1" s="1"/>
  <c r="AU40" i="1"/>
  <c r="AV28" i="1"/>
  <c r="BB28" i="1" s="1"/>
  <c r="AU28" i="1"/>
  <c r="AV16" i="1"/>
  <c r="BB16" i="1" s="1"/>
  <c r="AU16" i="1"/>
  <c r="AV37" i="1"/>
  <c r="AU37" i="1"/>
  <c r="AV72" i="1"/>
  <c r="AU72" i="1"/>
  <c r="AU95" i="1"/>
  <c r="AV95" i="1"/>
  <c r="AX95" i="1" s="1"/>
  <c r="AV77" i="1"/>
  <c r="BB77" i="1" s="1"/>
  <c r="AU77" i="1"/>
  <c r="AV29" i="1"/>
  <c r="BB29" i="1" s="1"/>
  <c r="AU29" i="1"/>
  <c r="AV99" i="1"/>
  <c r="BB99" i="1" s="1"/>
  <c r="AU99" i="1"/>
  <c r="AV87" i="1"/>
  <c r="AU87" i="1"/>
  <c r="AW87" i="1" s="1"/>
  <c r="AV75" i="1"/>
  <c r="BB75" i="1" s="1"/>
  <c r="AU75" i="1"/>
  <c r="AV63" i="1"/>
  <c r="BB63" i="1" s="1"/>
  <c r="AU63" i="1"/>
  <c r="AV51" i="1"/>
  <c r="BB51" i="1" s="1"/>
  <c r="AU51" i="1"/>
  <c r="AV39" i="1"/>
  <c r="AU39" i="1"/>
  <c r="AV27" i="1"/>
  <c r="BB27" i="1" s="1"/>
  <c r="AU27" i="1"/>
  <c r="AV15" i="1"/>
  <c r="AU15" i="1"/>
  <c r="AV61" i="1"/>
  <c r="AU61" i="1"/>
  <c r="AV96" i="1"/>
  <c r="AU96" i="1"/>
  <c r="AU59" i="1"/>
  <c r="AV59" i="1"/>
  <c r="AV53" i="1"/>
  <c r="AU53" i="1"/>
  <c r="AV98" i="1"/>
  <c r="BB98" i="1" s="1"/>
  <c r="AU98" i="1"/>
  <c r="AZ98" i="1" s="1"/>
  <c r="AV86" i="1"/>
  <c r="AU86" i="1"/>
  <c r="AZ86" i="1" s="1"/>
  <c r="AV74" i="1"/>
  <c r="BB74" i="1" s="1"/>
  <c r="AU74" i="1"/>
  <c r="AZ74" i="1" s="1"/>
  <c r="AV62" i="1"/>
  <c r="BB62" i="1" s="1"/>
  <c r="AU62" i="1"/>
  <c r="AV50" i="1"/>
  <c r="BB50" i="1" s="1"/>
  <c r="AU50" i="1"/>
  <c r="AV38" i="1"/>
  <c r="AU38" i="1"/>
  <c r="AV26" i="1"/>
  <c r="BB26" i="1" s="1"/>
  <c r="AU26" i="1"/>
  <c r="AV14" i="1"/>
  <c r="AU14" i="1"/>
  <c r="AZ14" i="1" s="1"/>
  <c r="AR10" i="1"/>
  <c r="AT10" i="1" s="1"/>
  <c r="AF30" i="1"/>
  <c r="AE30" i="1"/>
  <c r="AJ103" i="1"/>
  <c r="AE103" i="1"/>
  <c r="AP91" i="1"/>
  <c r="AE91" i="1"/>
  <c r="AP79" i="1"/>
  <c r="AE79" i="1"/>
  <c r="AP67" i="1"/>
  <c r="AE67" i="1"/>
  <c r="AJ55" i="1"/>
  <c r="AE55" i="1"/>
  <c r="AP43" i="1"/>
  <c r="AE43" i="1"/>
  <c r="AJ101" i="1"/>
  <c r="AE101" i="1"/>
  <c r="AP89" i="1"/>
  <c r="AE89" i="1"/>
  <c r="AP77" i="1"/>
  <c r="AE77" i="1"/>
  <c r="AP65" i="1"/>
  <c r="AE65" i="1"/>
  <c r="AJ53" i="1"/>
  <c r="AE53" i="1"/>
  <c r="AP41" i="1"/>
  <c r="AE41" i="1"/>
  <c r="AG100" i="1"/>
  <c r="AE100" i="1"/>
  <c r="AK88" i="1"/>
  <c r="AE88" i="1"/>
  <c r="AP76" i="1"/>
  <c r="AE76" i="1"/>
  <c r="AP64" i="1"/>
  <c r="AE64" i="1"/>
  <c r="AG52" i="1"/>
  <c r="AE52" i="1"/>
  <c r="AK40" i="1"/>
  <c r="AE40" i="1"/>
  <c r="AP42" i="1"/>
  <c r="AE42" i="1"/>
  <c r="AG87" i="1"/>
  <c r="AE87" i="1"/>
  <c r="AP75" i="1"/>
  <c r="AE75" i="1"/>
  <c r="AO63" i="1"/>
  <c r="AE63" i="1"/>
  <c r="AK39" i="1"/>
  <c r="AE39" i="1"/>
  <c r="AO27" i="1"/>
  <c r="AE27" i="1"/>
  <c r="AG99" i="1"/>
  <c r="AE99" i="1"/>
  <c r="AP90" i="1"/>
  <c r="AE90" i="1"/>
  <c r="AL109" i="1"/>
  <c r="AE109" i="1"/>
  <c r="AP97" i="1"/>
  <c r="AE97" i="1"/>
  <c r="AH85" i="1"/>
  <c r="AE85" i="1"/>
  <c r="AH73" i="1"/>
  <c r="AE73" i="1"/>
  <c r="AL61" i="1"/>
  <c r="AE61" i="1"/>
  <c r="AH49" i="1"/>
  <c r="AE49" i="1"/>
  <c r="AH37" i="1"/>
  <c r="AE37" i="1"/>
  <c r="AO25" i="1"/>
  <c r="AE25" i="1"/>
  <c r="AJ54" i="1"/>
  <c r="AE54" i="1"/>
  <c r="AL108" i="1"/>
  <c r="AE108" i="1"/>
  <c r="AH72" i="1"/>
  <c r="AE72" i="1"/>
  <c r="AL60" i="1"/>
  <c r="AE60" i="1"/>
  <c r="AP48" i="1"/>
  <c r="AE48" i="1"/>
  <c r="AP24" i="1"/>
  <c r="AE24" i="1"/>
  <c r="AJ102" i="1"/>
  <c r="AE102" i="1"/>
  <c r="AL107" i="1"/>
  <c r="AE107" i="1"/>
  <c r="AH71" i="1"/>
  <c r="AE71" i="1"/>
  <c r="AL59" i="1"/>
  <c r="AE59" i="1"/>
  <c r="AP47" i="1"/>
  <c r="AE47" i="1"/>
  <c r="AH35" i="1"/>
  <c r="AE35" i="1"/>
  <c r="AH23" i="1"/>
  <c r="AE23" i="1"/>
  <c r="AP66" i="1"/>
  <c r="AE66" i="1"/>
  <c r="AI106" i="1"/>
  <c r="AE106" i="1"/>
  <c r="AI58" i="1"/>
  <c r="AE58" i="1"/>
  <c r="AP78" i="1"/>
  <c r="AE78" i="1"/>
  <c r="AM105" i="1"/>
  <c r="AE105" i="1"/>
  <c r="AP93" i="1"/>
  <c r="AE93" i="1"/>
  <c r="AP81" i="1"/>
  <c r="AE81" i="1"/>
  <c r="AI69" i="1"/>
  <c r="AE69" i="1"/>
  <c r="AM57" i="1"/>
  <c r="AE57" i="1"/>
  <c r="AP45" i="1"/>
  <c r="AE45" i="1"/>
  <c r="AI33" i="1"/>
  <c r="AE33" i="1"/>
  <c r="AI21" i="1"/>
  <c r="AE21" i="1"/>
  <c r="AP95" i="1"/>
  <c r="AE95" i="1"/>
  <c r="AM104" i="1"/>
  <c r="AE104" i="1"/>
  <c r="AP92" i="1"/>
  <c r="AE92" i="1"/>
  <c r="AP80" i="1"/>
  <c r="AE80" i="1"/>
  <c r="AI68" i="1"/>
  <c r="AE68" i="1"/>
  <c r="AM56" i="1"/>
  <c r="AE56" i="1"/>
  <c r="AP44" i="1"/>
  <c r="AE44" i="1"/>
  <c r="AI20" i="1"/>
  <c r="AE20" i="1"/>
  <c r="M10" i="1"/>
  <c r="BB38" i="1"/>
  <c r="BD80" i="1"/>
  <c r="BD68" i="1"/>
  <c r="BD56" i="1"/>
  <c r="BB67" i="1"/>
  <c r="BB55" i="1"/>
  <c r="AW81" i="1"/>
  <c r="AW69" i="1"/>
  <c r="AW21" i="1"/>
  <c r="AP72" i="1"/>
  <c r="AP70" i="1"/>
  <c r="AP60" i="1"/>
  <c r="AP58" i="1"/>
  <c r="AN54" i="1"/>
  <c r="AX108" i="1"/>
  <c r="AW84" i="1"/>
  <c r="AM106" i="1"/>
  <c r="AM69" i="1"/>
  <c r="AJ30" i="1"/>
  <c r="AI81" i="1"/>
  <c r="AI70" i="1"/>
  <c r="AN18" i="1"/>
  <c r="AM58" i="1"/>
  <c r="AL11" i="1"/>
  <c r="AP46" i="1"/>
  <c r="AM21" i="1"/>
  <c r="AI22" i="1"/>
  <c r="AP108" i="1"/>
  <c r="AP36" i="1"/>
  <c r="AL72" i="1"/>
  <c r="AH84" i="1"/>
  <c r="AW102" i="1"/>
  <c r="BB30" i="1"/>
  <c r="AP106" i="1"/>
  <c r="AP34" i="1"/>
  <c r="AL24" i="1"/>
  <c r="AH36" i="1"/>
  <c r="AW53" i="1"/>
  <c r="AP96" i="1"/>
  <c r="AO99" i="1"/>
  <c r="AK75" i="1"/>
  <c r="AJ19" i="1"/>
  <c r="AP94" i="1"/>
  <c r="AK27" i="1"/>
  <c r="AG39" i="1"/>
  <c r="AP84" i="1"/>
  <c r="AJ78" i="1"/>
  <c r="AF77" i="1"/>
  <c r="AP82" i="1"/>
  <c r="AN90" i="1"/>
  <c r="AJ67" i="1"/>
  <c r="AF65" i="1"/>
  <c r="AI48" i="1"/>
  <c r="AM48" i="1"/>
  <c r="AF48" i="1"/>
  <c r="AJ48" i="1"/>
  <c r="AN48" i="1"/>
  <c r="AG48" i="1"/>
  <c r="AK48" i="1"/>
  <c r="AO48" i="1"/>
  <c r="AI83" i="1"/>
  <c r="AM83" i="1"/>
  <c r="AF83" i="1"/>
  <c r="AJ83" i="1"/>
  <c r="AN83" i="1"/>
  <c r="AG83" i="1"/>
  <c r="AK83" i="1"/>
  <c r="AO83" i="1"/>
  <c r="AH87" i="1"/>
  <c r="AL87" i="1"/>
  <c r="AI87" i="1"/>
  <c r="AM87" i="1"/>
  <c r="AF87" i="1"/>
  <c r="AJ87" i="1"/>
  <c r="AN87" i="1"/>
  <c r="AH63" i="1"/>
  <c r="AL63" i="1"/>
  <c r="AI63" i="1"/>
  <c r="AM63" i="1"/>
  <c r="AF63" i="1"/>
  <c r="AJ63" i="1"/>
  <c r="AN63" i="1"/>
  <c r="AH51" i="1"/>
  <c r="AL51" i="1"/>
  <c r="AI51" i="1"/>
  <c r="AM51" i="1"/>
  <c r="AF51" i="1"/>
  <c r="AJ51" i="1"/>
  <c r="AN51" i="1"/>
  <c r="AH27" i="1"/>
  <c r="AL27" i="1"/>
  <c r="AP27" i="1"/>
  <c r="AI27" i="1"/>
  <c r="AM27" i="1"/>
  <c r="AF27" i="1"/>
  <c r="AJ27" i="1"/>
  <c r="AN27" i="1"/>
  <c r="AH15" i="1"/>
  <c r="AL15" i="1"/>
  <c r="AP15" i="1"/>
  <c r="AI15" i="1"/>
  <c r="AM15" i="1"/>
  <c r="AF15" i="1"/>
  <c r="AJ15" i="1"/>
  <c r="AN15" i="1"/>
  <c r="AH98" i="1"/>
  <c r="AL98" i="1"/>
  <c r="AI98" i="1"/>
  <c r="AM98" i="1"/>
  <c r="AF98" i="1"/>
  <c r="AJ98" i="1"/>
  <c r="AN98" i="1"/>
  <c r="AH86" i="1"/>
  <c r="AL86" i="1"/>
  <c r="AI86" i="1"/>
  <c r="AM86" i="1"/>
  <c r="AF86" i="1"/>
  <c r="AJ86" i="1"/>
  <c r="AN86" i="1"/>
  <c r="AH74" i="1"/>
  <c r="AL74" i="1"/>
  <c r="AI74" i="1"/>
  <c r="AM74" i="1"/>
  <c r="AF74" i="1"/>
  <c r="AJ74" i="1"/>
  <c r="AN74" i="1"/>
  <c r="AH62" i="1"/>
  <c r="AL62" i="1"/>
  <c r="AI62" i="1"/>
  <c r="AM62" i="1"/>
  <c r="AF62" i="1"/>
  <c r="AJ62" i="1"/>
  <c r="AN62" i="1"/>
  <c r="AH50" i="1"/>
  <c r="AL50" i="1"/>
  <c r="AI50" i="1"/>
  <c r="AM50" i="1"/>
  <c r="AF50" i="1"/>
  <c r="AJ50" i="1"/>
  <c r="AN50" i="1"/>
  <c r="AH38" i="1"/>
  <c r="AL38" i="1"/>
  <c r="AI38" i="1"/>
  <c r="AM38" i="1"/>
  <c r="AF38" i="1"/>
  <c r="AJ38" i="1"/>
  <c r="AN38" i="1"/>
  <c r="AH26" i="1"/>
  <c r="AL26" i="1"/>
  <c r="AP26" i="1"/>
  <c r="AI26" i="1"/>
  <c r="AM26" i="1"/>
  <c r="AF26" i="1"/>
  <c r="AJ26" i="1"/>
  <c r="AN26" i="1"/>
  <c r="AH14" i="1"/>
  <c r="AL14" i="1"/>
  <c r="AP14" i="1"/>
  <c r="AI14" i="1"/>
  <c r="AM14" i="1"/>
  <c r="AF14" i="1"/>
  <c r="AJ14" i="1"/>
  <c r="AN14" i="1"/>
  <c r="AL12" i="1"/>
  <c r="AP109" i="1"/>
  <c r="AP85" i="1"/>
  <c r="AP73" i="1"/>
  <c r="AP61" i="1"/>
  <c r="AP49" i="1"/>
  <c r="AP37" i="1"/>
  <c r="AO100" i="1"/>
  <c r="AO64" i="1"/>
  <c r="AO28" i="1"/>
  <c r="AN91" i="1"/>
  <c r="AN55" i="1"/>
  <c r="AN19" i="1"/>
  <c r="AM70" i="1"/>
  <c r="AM22" i="1"/>
  <c r="AL73" i="1"/>
  <c r="AL25" i="1"/>
  <c r="AK76" i="1"/>
  <c r="AK28" i="1"/>
  <c r="AJ79" i="1"/>
  <c r="AJ31" i="1"/>
  <c r="AI82" i="1"/>
  <c r="AI34" i="1"/>
  <c r="AG88" i="1"/>
  <c r="AG40" i="1"/>
  <c r="AF78" i="1"/>
  <c r="AI84" i="1"/>
  <c r="AM84" i="1"/>
  <c r="AF84" i="1"/>
  <c r="AJ84" i="1"/>
  <c r="AN84" i="1"/>
  <c r="AG84" i="1"/>
  <c r="AK84" i="1"/>
  <c r="AO84" i="1"/>
  <c r="AP107" i="1"/>
  <c r="AP83" i="1"/>
  <c r="AP71" i="1"/>
  <c r="AP59" i="1"/>
  <c r="AP35" i="1"/>
  <c r="AO98" i="1"/>
  <c r="AO62" i="1"/>
  <c r="AO26" i="1"/>
  <c r="AN89" i="1"/>
  <c r="AN53" i="1"/>
  <c r="AN17" i="1"/>
  <c r="AM68" i="1"/>
  <c r="AM20" i="1"/>
  <c r="AL71" i="1"/>
  <c r="AL23" i="1"/>
  <c r="AK74" i="1"/>
  <c r="AK26" i="1"/>
  <c r="AJ77" i="1"/>
  <c r="AJ29" i="1"/>
  <c r="AI80" i="1"/>
  <c r="AI32" i="1"/>
  <c r="AH83" i="1"/>
  <c r="AG86" i="1"/>
  <c r="AG38" i="1"/>
  <c r="AF66" i="1"/>
  <c r="AN52" i="1"/>
  <c r="AH25" i="1"/>
  <c r="AF82" i="1"/>
  <c r="AJ82" i="1"/>
  <c r="AN82" i="1"/>
  <c r="AG82" i="1"/>
  <c r="AK82" i="1"/>
  <c r="AO82" i="1"/>
  <c r="AH82" i="1"/>
  <c r="AL82" i="1"/>
  <c r="AP105" i="1"/>
  <c r="AP69" i="1"/>
  <c r="AP57" i="1"/>
  <c r="AP25" i="1"/>
  <c r="AO88" i="1"/>
  <c r="AO52" i="1"/>
  <c r="AO16" i="1"/>
  <c r="AN79" i="1"/>
  <c r="AN43" i="1"/>
  <c r="AK63" i="1"/>
  <c r="AK15" i="1"/>
  <c r="AJ66" i="1"/>
  <c r="AJ18" i="1"/>
  <c r="AH24" i="1"/>
  <c r="AG75" i="1"/>
  <c r="AG27" i="1"/>
  <c r="AF54" i="1"/>
  <c r="AI85" i="1"/>
  <c r="AM85" i="1"/>
  <c r="AF85" i="1"/>
  <c r="AJ85" i="1"/>
  <c r="AN85" i="1"/>
  <c r="AG85" i="1"/>
  <c r="AK85" i="1"/>
  <c r="AI96" i="1"/>
  <c r="AM96" i="1"/>
  <c r="AF96" i="1"/>
  <c r="AJ96" i="1"/>
  <c r="AN96" i="1"/>
  <c r="AG96" i="1"/>
  <c r="AK96" i="1"/>
  <c r="AO96" i="1"/>
  <c r="AI95" i="1"/>
  <c r="AM95" i="1"/>
  <c r="AF95" i="1"/>
  <c r="AJ95" i="1"/>
  <c r="AN95" i="1"/>
  <c r="AG95" i="1"/>
  <c r="AK95" i="1"/>
  <c r="AO95" i="1"/>
  <c r="AI35" i="1"/>
  <c r="AM35" i="1"/>
  <c r="AF35" i="1"/>
  <c r="AJ35" i="1"/>
  <c r="AN35" i="1"/>
  <c r="AG35" i="1"/>
  <c r="AK35" i="1"/>
  <c r="AO35" i="1"/>
  <c r="AK64" i="1"/>
  <c r="AF70" i="1"/>
  <c r="AJ70" i="1"/>
  <c r="AN70" i="1"/>
  <c r="AG70" i="1"/>
  <c r="AK70" i="1"/>
  <c r="AO70" i="1"/>
  <c r="AH70" i="1"/>
  <c r="AL70" i="1"/>
  <c r="AF46" i="1"/>
  <c r="AJ46" i="1"/>
  <c r="AN46" i="1"/>
  <c r="AG46" i="1"/>
  <c r="AK46" i="1"/>
  <c r="AO46" i="1"/>
  <c r="AH46" i="1"/>
  <c r="AL46" i="1"/>
  <c r="AF34" i="1"/>
  <c r="AJ34" i="1"/>
  <c r="AN34" i="1"/>
  <c r="AG34" i="1"/>
  <c r="AK34" i="1"/>
  <c r="AO34" i="1"/>
  <c r="AH34" i="1"/>
  <c r="AL34" i="1"/>
  <c r="AF105" i="1"/>
  <c r="AJ105" i="1"/>
  <c r="AN105" i="1"/>
  <c r="AG105" i="1"/>
  <c r="AK105" i="1"/>
  <c r="AO105" i="1"/>
  <c r="AH105" i="1"/>
  <c r="AL105" i="1"/>
  <c r="AF93" i="1"/>
  <c r="AJ93" i="1"/>
  <c r="AN93" i="1"/>
  <c r="AG93" i="1"/>
  <c r="AK93" i="1"/>
  <c r="AO93" i="1"/>
  <c r="AH93" i="1"/>
  <c r="AL93" i="1"/>
  <c r="AF81" i="1"/>
  <c r="AJ81" i="1"/>
  <c r="AN81" i="1"/>
  <c r="AG81" i="1"/>
  <c r="AK81" i="1"/>
  <c r="AO81" i="1"/>
  <c r="AH81" i="1"/>
  <c r="AL81" i="1"/>
  <c r="AF69" i="1"/>
  <c r="AJ69" i="1"/>
  <c r="AN69" i="1"/>
  <c r="AG69" i="1"/>
  <c r="AK69" i="1"/>
  <c r="AO69" i="1"/>
  <c r="AH69" i="1"/>
  <c r="AL69" i="1"/>
  <c r="AF57" i="1"/>
  <c r="AJ57" i="1"/>
  <c r="AN57" i="1"/>
  <c r="AG57" i="1"/>
  <c r="AK57" i="1"/>
  <c r="AO57" i="1"/>
  <c r="AH57" i="1"/>
  <c r="AL57" i="1"/>
  <c r="AF45" i="1"/>
  <c r="AJ45" i="1"/>
  <c r="AN45" i="1"/>
  <c r="AG45" i="1"/>
  <c r="AK45" i="1"/>
  <c r="AO45" i="1"/>
  <c r="AH45" i="1"/>
  <c r="AL45" i="1"/>
  <c r="AF33" i="1"/>
  <c r="AJ33" i="1"/>
  <c r="AN33" i="1"/>
  <c r="AG33" i="1"/>
  <c r="AK33" i="1"/>
  <c r="AO33" i="1"/>
  <c r="AH33" i="1"/>
  <c r="AL33" i="1"/>
  <c r="AP33" i="1"/>
  <c r="AF21" i="1"/>
  <c r="AJ21" i="1"/>
  <c r="AN21" i="1"/>
  <c r="AG21" i="1"/>
  <c r="AK21" i="1"/>
  <c r="AO21" i="1"/>
  <c r="AH21" i="1"/>
  <c r="AL21" i="1"/>
  <c r="AP21" i="1"/>
  <c r="AW68" i="1"/>
  <c r="AP104" i="1"/>
  <c r="AP68" i="1"/>
  <c r="AP56" i="1"/>
  <c r="AO87" i="1"/>
  <c r="AO51" i="1"/>
  <c r="AO15" i="1"/>
  <c r="AN78" i="1"/>
  <c r="AN42" i="1"/>
  <c r="AK62" i="1"/>
  <c r="AK14" i="1"/>
  <c r="AJ65" i="1"/>
  <c r="AJ17" i="1"/>
  <c r="AG74" i="1"/>
  <c r="AG26" i="1"/>
  <c r="AF53" i="1"/>
  <c r="AI97" i="1"/>
  <c r="AM97" i="1"/>
  <c r="AF97" i="1"/>
  <c r="AJ97" i="1"/>
  <c r="AN97" i="1"/>
  <c r="AG97" i="1"/>
  <c r="AK97" i="1"/>
  <c r="AI25" i="1"/>
  <c r="AM25" i="1"/>
  <c r="AF25" i="1"/>
  <c r="AJ25" i="1"/>
  <c r="AN25" i="1"/>
  <c r="AG25" i="1"/>
  <c r="AK25" i="1"/>
  <c r="AI60" i="1"/>
  <c r="AM60" i="1"/>
  <c r="AF60" i="1"/>
  <c r="AJ60" i="1"/>
  <c r="AN60" i="1"/>
  <c r="AG60" i="1"/>
  <c r="AK60" i="1"/>
  <c r="AO60" i="1"/>
  <c r="AI24" i="1"/>
  <c r="AM24" i="1"/>
  <c r="AF24" i="1"/>
  <c r="AJ24" i="1"/>
  <c r="AN24" i="1"/>
  <c r="AG24" i="1"/>
  <c r="AK24" i="1"/>
  <c r="AO24" i="1"/>
  <c r="AI59" i="1"/>
  <c r="AM59" i="1"/>
  <c r="AF59" i="1"/>
  <c r="AJ59" i="1"/>
  <c r="AN59" i="1"/>
  <c r="AG59" i="1"/>
  <c r="AK59" i="1"/>
  <c r="AO59" i="1"/>
  <c r="AI23" i="1"/>
  <c r="AM23" i="1"/>
  <c r="AF23" i="1"/>
  <c r="AJ23" i="1"/>
  <c r="AN23" i="1"/>
  <c r="AG23" i="1"/>
  <c r="AK23" i="1"/>
  <c r="AO23" i="1"/>
  <c r="AI11" i="1"/>
  <c r="AM11" i="1"/>
  <c r="AF11" i="1"/>
  <c r="AJ11" i="1"/>
  <c r="AN11" i="1"/>
  <c r="AG11" i="1"/>
  <c r="AK11" i="1"/>
  <c r="AO11" i="1"/>
  <c r="AO61" i="1"/>
  <c r="AG28" i="1"/>
  <c r="AF94" i="1"/>
  <c r="AJ94" i="1"/>
  <c r="AN94" i="1"/>
  <c r="AG94" i="1"/>
  <c r="AK94" i="1"/>
  <c r="AO94" i="1"/>
  <c r="AH94" i="1"/>
  <c r="AL94" i="1"/>
  <c r="AF104" i="1"/>
  <c r="AJ104" i="1"/>
  <c r="AN104" i="1"/>
  <c r="AG104" i="1"/>
  <c r="AK104" i="1"/>
  <c r="AO104" i="1"/>
  <c r="AH104" i="1"/>
  <c r="AL104" i="1"/>
  <c r="AF56" i="1"/>
  <c r="AJ56" i="1"/>
  <c r="AN56" i="1"/>
  <c r="AG56" i="1"/>
  <c r="AK56" i="1"/>
  <c r="AO56" i="1"/>
  <c r="AH56" i="1"/>
  <c r="AL56" i="1"/>
  <c r="AP103" i="1"/>
  <c r="AP55" i="1"/>
  <c r="AP23" i="1"/>
  <c r="AO86" i="1"/>
  <c r="AO50" i="1"/>
  <c r="AO14" i="1"/>
  <c r="AN77" i="1"/>
  <c r="AN41" i="1"/>
  <c r="AM94" i="1"/>
  <c r="AM46" i="1"/>
  <c r="AL97" i="1"/>
  <c r="AL49" i="1"/>
  <c r="AK100" i="1"/>
  <c r="AK52" i="1"/>
  <c r="AH109" i="1"/>
  <c r="AH61" i="1"/>
  <c r="AG64" i="1"/>
  <c r="AG15" i="1"/>
  <c r="AF42" i="1"/>
  <c r="AI73" i="1"/>
  <c r="AM73" i="1"/>
  <c r="AF73" i="1"/>
  <c r="AJ73" i="1"/>
  <c r="AN73" i="1"/>
  <c r="AG73" i="1"/>
  <c r="AK73" i="1"/>
  <c r="AI37" i="1"/>
  <c r="AM37" i="1"/>
  <c r="AF37" i="1"/>
  <c r="AJ37" i="1"/>
  <c r="AN37" i="1"/>
  <c r="AG37" i="1"/>
  <c r="AK37" i="1"/>
  <c r="AI108" i="1"/>
  <c r="AM108" i="1"/>
  <c r="AF108" i="1"/>
  <c r="AJ108" i="1"/>
  <c r="AN108" i="1"/>
  <c r="AG108" i="1"/>
  <c r="AK108" i="1"/>
  <c r="AO108" i="1"/>
  <c r="AI36" i="1"/>
  <c r="AM36" i="1"/>
  <c r="AF36" i="1"/>
  <c r="AJ36" i="1"/>
  <c r="AN36" i="1"/>
  <c r="AG36" i="1"/>
  <c r="AK36" i="1"/>
  <c r="AO36" i="1"/>
  <c r="AI47" i="1"/>
  <c r="AM47" i="1"/>
  <c r="AF47" i="1"/>
  <c r="AJ47" i="1"/>
  <c r="AN47" i="1"/>
  <c r="AG47" i="1"/>
  <c r="AK47" i="1"/>
  <c r="AO47" i="1"/>
  <c r="AO97" i="1"/>
  <c r="AN88" i="1"/>
  <c r="AK16" i="1"/>
  <c r="AG76" i="1"/>
  <c r="AF106" i="1"/>
  <c r="AJ106" i="1"/>
  <c r="AN106" i="1"/>
  <c r="AG106" i="1"/>
  <c r="AK106" i="1"/>
  <c r="AO106" i="1"/>
  <c r="AH106" i="1"/>
  <c r="AL106" i="1"/>
  <c r="AF58" i="1"/>
  <c r="AJ58" i="1"/>
  <c r="AN58" i="1"/>
  <c r="AG58" i="1"/>
  <c r="AK58" i="1"/>
  <c r="AO58" i="1"/>
  <c r="AH58" i="1"/>
  <c r="AL58" i="1"/>
  <c r="AF22" i="1"/>
  <c r="AJ22" i="1"/>
  <c r="AN22" i="1"/>
  <c r="AG22" i="1"/>
  <c r="AK22" i="1"/>
  <c r="AO22" i="1"/>
  <c r="AH22" i="1"/>
  <c r="AL22" i="1"/>
  <c r="AF92" i="1"/>
  <c r="AJ92" i="1"/>
  <c r="AN92" i="1"/>
  <c r="AG92" i="1"/>
  <c r="AK92" i="1"/>
  <c r="AO92" i="1"/>
  <c r="AH92" i="1"/>
  <c r="AL92" i="1"/>
  <c r="AF80" i="1"/>
  <c r="AJ80" i="1"/>
  <c r="AN80" i="1"/>
  <c r="AG80" i="1"/>
  <c r="AK80" i="1"/>
  <c r="AO80" i="1"/>
  <c r="AH80" i="1"/>
  <c r="AL80" i="1"/>
  <c r="AF68" i="1"/>
  <c r="AJ68" i="1"/>
  <c r="AN68" i="1"/>
  <c r="AG68" i="1"/>
  <c r="AK68" i="1"/>
  <c r="AO68" i="1"/>
  <c r="AH68" i="1"/>
  <c r="AL68" i="1"/>
  <c r="AF44" i="1"/>
  <c r="AJ44" i="1"/>
  <c r="AN44" i="1"/>
  <c r="AG44" i="1"/>
  <c r="AK44" i="1"/>
  <c r="AO44" i="1"/>
  <c r="AH44" i="1"/>
  <c r="AL44" i="1"/>
  <c r="AF32" i="1"/>
  <c r="AJ32" i="1"/>
  <c r="AN32" i="1"/>
  <c r="AG32" i="1"/>
  <c r="AK32" i="1"/>
  <c r="AO32" i="1"/>
  <c r="AH32" i="1"/>
  <c r="AL32" i="1"/>
  <c r="AP32" i="1"/>
  <c r="AF20" i="1"/>
  <c r="AJ20" i="1"/>
  <c r="AN20" i="1"/>
  <c r="AG20" i="1"/>
  <c r="AK20" i="1"/>
  <c r="AO20" i="1"/>
  <c r="AH20" i="1"/>
  <c r="AL20" i="1"/>
  <c r="AP20" i="1"/>
  <c r="AG103" i="1"/>
  <c r="AK103" i="1"/>
  <c r="AO103" i="1"/>
  <c r="AH103" i="1"/>
  <c r="AL103" i="1"/>
  <c r="AI103" i="1"/>
  <c r="AM103" i="1"/>
  <c r="AF103" i="1"/>
  <c r="AG91" i="1"/>
  <c r="AK91" i="1"/>
  <c r="AO91" i="1"/>
  <c r="AH91" i="1"/>
  <c r="AL91" i="1"/>
  <c r="AI91" i="1"/>
  <c r="AM91" i="1"/>
  <c r="AF91" i="1"/>
  <c r="AG79" i="1"/>
  <c r="AK79" i="1"/>
  <c r="AO79" i="1"/>
  <c r="AH79" i="1"/>
  <c r="AL79" i="1"/>
  <c r="AI79" i="1"/>
  <c r="AM79" i="1"/>
  <c r="AF79" i="1"/>
  <c r="AG67" i="1"/>
  <c r="AK67" i="1"/>
  <c r="AO67" i="1"/>
  <c r="AH67" i="1"/>
  <c r="AL67" i="1"/>
  <c r="AI67" i="1"/>
  <c r="AM67" i="1"/>
  <c r="AF67" i="1"/>
  <c r="AG55" i="1"/>
  <c r="AK55" i="1"/>
  <c r="AO55" i="1"/>
  <c r="AH55" i="1"/>
  <c r="AL55" i="1"/>
  <c r="AI55" i="1"/>
  <c r="AM55" i="1"/>
  <c r="AF55" i="1"/>
  <c r="AG43" i="1"/>
  <c r="AK43" i="1"/>
  <c r="AO43" i="1"/>
  <c r="AH43" i="1"/>
  <c r="AL43" i="1"/>
  <c r="AI43" i="1"/>
  <c r="AM43" i="1"/>
  <c r="AF43" i="1"/>
  <c r="AG31" i="1"/>
  <c r="AK31" i="1"/>
  <c r="AO31" i="1"/>
  <c r="AH31" i="1"/>
  <c r="AL31" i="1"/>
  <c r="AP31" i="1"/>
  <c r="AI31" i="1"/>
  <c r="AM31" i="1"/>
  <c r="AF31" i="1"/>
  <c r="AG19" i="1"/>
  <c r="AK19" i="1"/>
  <c r="AO19" i="1"/>
  <c r="AH19" i="1"/>
  <c r="AL19" i="1"/>
  <c r="AP19" i="1"/>
  <c r="AI19" i="1"/>
  <c r="AM19" i="1"/>
  <c r="AF19" i="1"/>
  <c r="BC37" i="1"/>
  <c r="AX13" i="1"/>
  <c r="AP102" i="1"/>
  <c r="AP54" i="1"/>
  <c r="AP22" i="1"/>
  <c r="AO85" i="1"/>
  <c r="AO49" i="1"/>
  <c r="AN76" i="1"/>
  <c r="AN40" i="1"/>
  <c r="AM93" i="1"/>
  <c r="AM45" i="1"/>
  <c r="AL96" i="1"/>
  <c r="AL48" i="1"/>
  <c r="AK99" i="1"/>
  <c r="AK51" i="1"/>
  <c r="AI105" i="1"/>
  <c r="AI57" i="1"/>
  <c r="AH108" i="1"/>
  <c r="AH60" i="1"/>
  <c r="AH12" i="1"/>
  <c r="AG63" i="1"/>
  <c r="AG14" i="1"/>
  <c r="AF41" i="1"/>
  <c r="AI72" i="1"/>
  <c r="AM72" i="1"/>
  <c r="AF72" i="1"/>
  <c r="AJ72" i="1"/>
  <c r="AN72" i="1"/>
  <c r="AG72" i="1"/>
  <c r="AK72" i="1"/>
  <c r="AO72" i="1"/>
  <c r="AI107" i="1"/>
  <c r="AM107" i="1"/>
  <c r="AF107" i="1"/>
  <c r="AJ107" i="1"/>
  <c r="AN107" i="1"/>
  <c r="AG107" i="1"/>
  <c r="AK107" i="1"/>
  <c r="AO107" i="1"/>
  <c r="AG102" i="1"/>
  <c r="AK102" i="1"/>
  <c r="AO102" i="1"/>
  <c r="AH102" i="1"/>
  <c r="AL102" i="1"/>
  <c r="AI102" i="1"/>
  <c r="AM102" i="1"/>
  <c r="AG78" i="1"/>
  <c r="AK78" i="1"/>
  <c r="AO78" i="1"/>
  <c r="AH78" i="1"/>
  <c r="AL78" i="1"/>
  <c r="AI78" i="1"/>
  <c r="AM78" i="1"/>
  <c r="AG42" i="1"/>
  <c r="AK42" i="1"/>
  <c r="AO42" i="1"/>
  <c r="AH42" i="1"/>
  <c r="AL42" i="1"/>
  <c r="AI42" i="1"/>
  <c r="AM42" i="1"/>
  <c r="AP101" i="1"/>
  <c r="AP53" i="1"/>
  <c r="AO76" i="1"/>
  <c r="AO40" i="1"/>
  <c r="AN103" i="1"/>
  <c r="AN67" i="1"/>
  <c r="AN31" i="1"/>
  <c r="AM92" i="1"/>
  <c r="AM44" i="1"/>
  <c r="AL95" i="1"/>
  <c r="AL47" i="1"/>
  <c r="AK98" i="1"/>
  <c r="AK50" i="1"/>
  <c r="AI104" i="1"/>
  <c r="AI56" i="1"/>
  <c r="AH107" i="1"/>
  <c r="AH59" i="1"/>
  <c r="AH11" i="1"/>
  <c r="AG62" i="1"/>
  <c r="AF102" i="1"/>
  <c r="AI109" i="1"/>
  <c r="AM109" i="1"/>
  <c r="AF109" i="1"/>
  <c r="AJ109" i="1"/>
  <c r="AN109" i="1"/>
  <c r="AG109" i="1"/>
  <c r="AK109" i="1"/>
  <c r="AI61" i="1"/>
  <c r="AM61" i="1"/>
  <c r="AF61" i="1"/>
  <c r="AJ61" i="1"/>
  <c r="AN61" i="1"/>
  <c r="AG61" i="1"/>
  <c r="AK61" i="1"/>
  <c r="AI71" i="1"/>
  <c r="AM71" i="1"/>
  <c r="AF71" i="1"/>
  <c r="AJ71" i="1"/>
  <c r="AN71" i="1"/>
  <c r="AG71" i="1"/>
  <c r="AK71" i="1"/>
  <c r="AO71" i="1"/>
  <c r="AG90" i="1"/>
  <c r="AK90" i="1"/>
  <c r="AO90" i="1"/>
  <c r="AH90" i="1"/>
  <c r="AL90" i="1"/>
  <c r="AI90" i="1"/>
  <c r="AM90" i="1"/>
  <c r="AG66" i="1"/>
  <c r="AK66" i="1"/>
  <c r="AO66" i="1"/>
  <c r="AH66" i="1"/>
  <c r="AL66" i="1"/>
  <c r="AI66" i="1"/>
  <c r="AM66" i="1"/>
  <c r="AG54" i="1"/>
  <c r="AK54" i="1"/>
  <c r="AO54" i="1"/>
  <c r="AH54" i="1"/>
  <c r="AL54" i="1"/>
  <c r="AI54" i="1"/>
  <c r="AM54" i="1"/>
  <c r="AG30" i="1"/>
  <c r="AK30" i="1"/>
  <c r="AO30" i="1"/>
  <c r="AH30" i="1"/>
  <c r="AL30" i="1"/>
  <c r="AP30" i="1"/>
  <c r="AI30" i="1"/>
  <c r="AM30" i="1"/>
  <c r="AG18" i="1"/>
  <c r="AK18" i="1"/>
  <c r="AO18" i="1"/>
  <c r="AH18" i="1"/>
  <c r="AL18" i="1"/>
  <c r="AP18" i="1"/>
  <c r="AI18" i="1"/>
  <c r="AM18" i="1"/>
  <c r="AG101" i="1"/>
  <c r="AK101" i="1"/>
  <c r="AO101" i="1"/>
  <c r="AH101" i="1"/>
  <c r="AL101" i="1"/>
  <c r="AI101" i="1"/>
  <c r="AM101" i="1"/>
  <c r="AG89" i="1"/>
  <c r="AK89" i="1"/>
  <c r="AO89" i="1"/>
  <c r="AH89" i="1"/>
  <c r="AL89" i="1"/>
  <c r="AI89" i="1"/>
  <c r="AM89" i="1"/>
  <c r="AG77" i="1"/>
  <c r="AK77" i="1"/>
  <c r="AO77" i="1"/>
  <c r="AH77" i="1"/>
  <c r="AL77" i="1"/>
  <c r="AI77" i="1"/>
  <c r="AM77" i="1"/>
  <c r="AG65" i="1"/>
  <c r="AK65" i="1"/>
  <c r="AO65" i="1"/>
  <c r="AH65" i="1"/>
  <c r="AL65" i="1"/>
  <c r="AI65" i="1"/>
  <c r="AM65" i="1"/>
  <c r="AG53" i="1"/>
  <c r="AK53" i="1"/>
  <c r="AO53" i="1"/>
  <c r="AH53" i="1"/>
  <c r="AL53" i="1"/>
  <c r="AI53" i="1"/>
  <c r="AM53" i="1"/>
  <c r="AG41" i="1"/>
  <c r="AK41" i="1"/>
  <c r="AO41" i="1"/>
  <c r="AH41" i="1"/>
  <c r="AL41" i="1"/>
  <c r="AI41" i="1"/>
  <c r="AM41" i="1"/>
  <c r="AG29" i="1"/>
  <c r="AK29" i="1"/>
  <c r="AO29" i="1"/>
  <c r="AH29" i="1"/>
  <c r="AL29" i="1"/>
  <c r="AP29" i="1"/>
  <c r="AI29" i="1"/>
  <c r="AM29" i="1"/>
  <c r="AG17" i="1"/>
  <c r="AK17" i="1"/>
  <c r="AO17" i="1"/>
  <c r="AH17" i="1"/>
  <c r="AL17" i="1"/>
  <c r="AP17" i="1"/>
  <c r="AI17" i="1"/>
  <c r="AM17" i="1"/>
  <c r="BB78" i="1"/>
  <c r="AP100" i="1"/>
  <c r="AP88" i="1"/>
  <c r="AP52" i="1"/>
  <c r="AP40" i="1"/>
  <c r="AP12" i="1"/>
  <c r="AO75" i="1"/>
  <c r="AO39" i="1"/>
  <c r="AN102" i="1"/>
  <c r="AN66" i="1"/>
  <c r="AN30" i="1"/>
  <c r="AM82" i="1"/>
  <c r="AM34" i="1"/>
  <c r="AL85" i="1"/>
  <c r="AL37" i="1"/>
  <c r="AJ91" i="1"/>
  <c r="AJ43" i="1"/>
  <c r="AI94" i="1"/>
  <c r="AI46" i="1"/>
  <c r="AH97" i="1"/>
  <c r="AF101" i="1"/>
  <c r="AF29" i="1"/>
  <c r="AH100" i="1"/>
  <c r="AL100" i="1"/>
  <c r="AI100" i="1"/>
  <c r="AM100" i="1"/>
  <c r="AF100" i="1"/>
  <c r="AJ100" i="1"/>
  <c r="AH88" i="1"/>
  <c r="AL88" i="1"/>
  <c r="AI88" i="1"/>
  <c r="AM88" i="1"/>
  <c r="AF88" i="1"/>
  <c r="AJ88" i="1"/>
  <c r="AH76" i="1"/>
  <c r="AL76" i="1"/>
  <c r="AI76" i="1"/>
  <c r="AM76" i="1"/>
  <c r="AF76" i="1"/>
  <c r="AJ76" i="1"/>
  <c r="AH64" i="1"/>
  <c r="AL64" i="1"/>
  <c r="AI64" i="1"/>
  <c r="AM64" i="1"/>
  <c r="AF64" i="1"/>
  <c r="AJ64" i="1"/>
  <c r="AH52" i="1"/>
  <c r="AL52" i="1"/>
  <c r="AI52" i="1"/>
  <c r="AM52" i="1"/>
  <c r="AF52" i="1"/>
  <c r="AJ52" i="1"/>
  <c r="AH40" i="1"/>
  <c r="AL40" i="1"/>
  <c r="AI40" i="1"/>
  <c r="AM40" i="1"/>
  <c r="AF40" i="1"/>
  <c r="AJ40" i="1"/>
  <c r="AH28" i="1"/>
  <c r="AL28" i="1"/>
  <c r="AP28" i="1"/>
  <c r="AI28" i="1"/>
  <c r="AM28" i="1"/>
  <c r="AF28" i="1"/>
  <c r="AJ28" i="1"/>
  <c r="AH16" i="1"/>
  <c r="AL16" i="1"/>
  <c r="AP16" i="1"/>
  <c r="AI16" i="1"/>
  <c r="AM16" i="1"/>
  <c r="AF16" i="1"/>
  <c r="AJ16" i="1"/>
  <c r="AN16" i="1"/>
  <c r="AG16" i="1"/>
  <c r="AP99" i="1"/>
  <c r="AP87" i="1"/>
  <c r="AP63" i="1"/>
  <c r="AP51" i="1"/>
  <c r="AP39" i="1"/>
  <c r="AP11" i="1"/>
  <c r="AO74" i="1"/>
  <c r="AO38" i="1"/>
  <c r="AN101" i="1"/>
  <c r="AN65" i="1"/>
  <c r="AN29" i="1"/>
  <c r="AM81" i="1"/>
  <c r="AM33" i="1"/>
  <c r="AL84" i="1"/>
  <c r="AL36" i="1"/>
  <c r="AK87" i="1"/>
  <c r="AJ90" i="1"/>
  <c r="AJ42" i="1"/>
  <c r="AI93" i="1"/>
  <c r="AI45" i="1"/>
  <c r="AH96" i="1"/>
  <c r="AH48" i="1"/>
  <c r="AG51" i="1"/>
  <c r="AF90" i="1"/>
  <c r="AF18" i="1"/>
  <c r="AI49" i="1"/>
  <c r="AM49" i="1"/>
  <c r="AF49" i="1"/>
  <c r="AJ49" i="1"/>
  <c r="AN49" i="1"/>
  <c r="AG49" i="1"/>
  <c r="AK49" i="1"/>
  <c r="AH99" i="1"/>
  <c r="AL99" i="1"/>
  <c r="AI99" i="1"/>
  <c r="AM99" i="1"/>
  <c r="AF99" i="1"/>
  <c r="AJ99" i="1"/>
  <c r="AN99" i="1"/>
  <c r="AH75" i="1"/>
  <c r="AL75" i="1"/>
  <c r="AI75" i="1"/>
  <c r="AM75" i="1"/>
  <c r="AF75" i="1"/>
  <c r="AJ75" i="1"/>
  <c r="AN75" i="1"/>
  <c r="AH39" i="1"/>
  <c r="AL39" i="1"/>
  <c r="AI39" i="1"/>
  <c r="AM39" i="1"/>
  <c r="AF39" i="1"/>
  <c r="AJ39" i="1"/>
  <c r="AN39" i="1"/>
  <c r="BB43" i="1"/>
  <c r="AG13" i="1"/>
  <c r="AP98" i="1"/>
  <c r="AP86" i="1"/>
  <c r="AP74" i="1"/>
  <c r="AP62" i="1"/>
  <c r="AP50" i="1"/>
  <c r="AP38" i="1"/>
  <c r="AO109" i="1"/>
  <c r="AO73" i="1"/>
  <c r="AO37" i="1"/>
  <c r="AN100" i="1"/>
  <c r="AN64" i="1"/>
  <c r="AN28" i="1"/>
  <c r="AM80" i="1"/>
  <c r="AM32" i="1"/>
  <c r="AL83" i="1"/>
  <c r="AL35" i="1"/>
  <c r="AK86" i="1"/>
  <c r="AK38" i="1"/>
  <c r="AJ89" i="1"/>
  <c r="AJ41" i="1"/>
  <c r="AI92" i="1"/>
  <c r="AI44" i="1"/>
  <c r="AH95" i="1"/>
  <c r="AH47" i="1"/>
  <c r="AG98" i="1"/>
  <c r="AG50" i="1"/>
  <c r="AF89" i="1"/>
  <c r="AF17" i="1"/>
  <c r="BB76" i="1"/>
  <c r="BB102" i="1"/>
  <c r="BB39" i="1"/>
  <c r="BB53" i="1"/>
  <c r="BB14" i="1"/>
  <c r="BB12" i="1"/>
  <c r="BB88" i="1"/>
  <c r="BB86" i="1"/>
  <c r="BB87" i="1"/>
  <c r="BB15" i="1"/>
  <c r="BB18" i="1"/>
  <c r="BC98" i="1"/>
  <c r="AE10" i="1"/>
  <c r="AX66" i="1" l="1"/>
  <c r="AZ44" i="1"/>
  <c r="BC14" i="1"/>
  <c r="AW14" i="1"/>
  <c r="BD62" i="1"/>
  <c r="AX62" i="1"/>
  <c r="BD101" i="1"/>
  <c r="BB101" i="1"/>
  <c r="BC86" i="1"/>
  <c r="AY74" i="1"/>
  <c r="AW86" i="1"/>
  <c r="AY44" i="1"/>
  <c r="AW74" i="1"/>
  <c r="AW44" i="1"/>
  <c r="AW98" i="1"/>
  <c r="BB20" i="1"/>
  <c r="AX54" i="1"/>
  <c r="AX20" i="1"/>
  <c r="AX32" i="1"/>
  <c r="BA74" i="1"/>
  <c r="BC74" i="1"/>
  <c r="BA98" i="1"/>
  <c r="AY14" i="1"/>
  <c r="AX38" i="1"/>
  <c r="BD91" i="1"/>
  <c r="BD38" i="1"/>
  <c r="AX91" i="1"/>
  <c r="BA44" i="1"/>
  <c r="AY86" i="1"/>
  <c r="BD50" i="1"/>
  <c r="AX50" i="1"/>
  <c r="BD103" i="1"/>
  <c r="AY98" i="1"/>
  <c r="AX103" i="1"/>
  <c r="AO12" i="1"/>
  <c r="AK12" i="1"/>
  <c r="AG12" i="1"/>
  <c r="AN12" i="1"/>
  <c r="AJ12" i="1"/>
  <c r="AF12" i="1"/>
  <c r="AM12" i="1"/>
  <c r="AI12" i="1"/>
  <c r="BA86" i="1"/>
  <c r="AO13" i="1"/>
  <c r="AH13" i="1"/>
  <c r="AN13" i="1"/>
  <c r="AJ13" i="1"/>
  <c r="AF13" i="1"/>
  <c r="AM13" i="1"/>
  <c r="AL13" i="1"/>
  <c r="AI13" i="1"/>
  <c r="AP13" i="1"/>
  <c r="AK13" i="1"/>
  <c r="AX26" i="1"/>
  <c r="AX104" i="1"/>
  <c r="AW79" i="1"/>
  <c r="BD26" i="1"/>
  <c r="AX56" i="1"/>
  <c r="AX92" i="1"/>
  <c r="BB32" i="1"/>
  <c r="AX68" i="1"/>
  <c r="AX80" i="1"/>
  <c r="BB56" i="1"/>
  <c r="BB68" i="1"/>
  <c r="BB80" i="1"/>
  <c r="BB92" i="1"/>
  <c r="AW43" i="1"/>
  <c r="BD55" i="1"/>
  <c r="BB104" i="1"/>
  <c r="BD77" i="1"/>
  <c r="AX55" i="1"/>
  <c r="AX67" i="1"/>
  <c r="BD67" i="1"/>
  <c r="BA14" i="1"/>
  <c r="BD31" i="1"/>
  <c r="AW19" i="1"/>
  <c r="BD64" i="1"/>
  <c r="BA79" i="1"/>
  <c r="BA43" i="1"/>
  <c r="BD51" i="1"/>
  <c r="BD89" i="1"/>
  <c r="AX39" i="1"/>
  <c r="BD66" i="1"/>
  <c r="AX31" i="1"/>
  <c r="BD39" i="1"/>
  <c r="AX89" i="1"/>
  <c r="BC21" i="1"/>
  <c r="AY19" i="1"/>
  <c r="AZ43" i="1"/>
  <c r="BD74" i="1"/>
  <c r="BC33" i="1"/>
  <c r="AW57" i="1"/>
  <c r="AY43" i="1"/>
  <c r="AY79" i="1"/>
  <c r="AZ19" i="1"/>
  <c r="BD90" i="1"/>
  <c r="AX90" i="1"/>
  <c r="AZ79" i="1"/>
  <c r="BA19" i="1"/>
  <c r="BD30" i="1"/>
  <c r="BD54" i="1"/>
  <c r="AX77" i="1"/>
  <c r="BC84" i="1"/>
  <c r="BD61" i="1"/>
  <c r="BB61" i="1"/>
  <c r="BD24" i="1"/>
  <c r="BB24" i="1"/>
  <c r="BC81" i="1"/>
  <c r="AZ81" i="1"/>
  <c r="BA81" i="1"/>
  <c r="AY81" i="1"/>
  <c r="BC56" i="1"/>
  <c r="BA56" i="1"/>
  <c r="AY56" i="1"/>
  <c r="AZ56" i="1"/>
  <c r="AZ36" i="1"/>
  <c r="BA36" i="1"/>
  <c r="AY36" i="1"/>
  <c r="BD97" i="1"/>
  <c r="BB97" i="1"/>
  <c r="AZ85" i="1"/>
  <c r="BA85" i="1"/>
  <c r="AY85" i="1"/>
  <c r="BD48" i="1"/>
  <c r="BB48" i="1"/>
  <c r="BC105" i="1"/>
  <c r="AZ105" i="1"/>
  <c r="BA105" i="1"/>
  <c r="AY105" i="1"/>
  <c r="AZ88" i="1"/>
  <c r="BA88" i="1"/>
  <c r="AY88" i="1"/>
  <c r="AZ40" i="1"/>
  <c r="BA40" i="1"/>
  <c r="AY40" i="1"/>
  <c r="AZ100" i="1"/>
  <c r="BA100" i="1"/>
  <c r="AY100" i="1"/>
  <c r="BD95" i="1"/>
  <c r="BB95" i="1"/>
  <c r="BD33" i="1"/>
  <c r="BB33" i="1"/>
  <c r="BD59" i="1"/>
  <c r="BB59" i="1"/>
  <c r="BD82" i="1"/>
  <c r="BB82" i="1"/>
  <c r="BD45" i="1"/>
  <c r="BB45" i="1"/>
  <c r="BD109" i="1"/>
  <c r="BB109" i="1"/>
  <c r="BD72" i="1"/>
  <c r="BB72" i="1"/>
  <c r="AZ96" i="1"/>
  <c r="BA96" i="1"/>
  <c r="AY96" i="1"/>
  <c r="BC30" i="1"/>
  <c r="AY30" i="1"/>
  <c r="AZ30" i="1"/>
  <c r="BA30" i="1"/>
  <c r="AW36" i="1"/>
  <c r="BD94" i="1"/>
  <c r="BB94" i="1"/>
  <c r="AZ62" i="1"/>
  <c r="BA62" i="1"/>
  <c r="AY62" i="1"/>
  <c r="AZ51" i="1"/>
  <c r="BA51" i="1"/>
  <c r="AY51" i="1"/>
  <c r="BD57" i="1"/>
  <c r="BB57" i="1"/>
  <c r="BC77" i="1"/>
  <c r="AZ77" i="1"/>
  <c r="BA77" i="1"/>
  <c r="AY77" i="1"/>
  <c r="AZ48" i="1"/>
  <c r="BA48" i="1"/>
  <c r="AY48" i="1"/>
  <c r="AZ49" i="1"/>
  <c r="BA49" i="1"/>
  <c r="AY49" i="1"/>
  <c r="AZ25" i="1"/>
  <c r="BA25" i="1"/>
  <c r="AY25" i="1"/>
  <c r="AZ97" i="1"/>
  <c r="BA97" i="1"/>
  <c r="AY97" i="1"/>
  <c r="AZ35" i="1"/>
  <c r="BA35" i="1"/>
  <c r="AY35" i="1"/>
  <c r="AZ60" i="1"/>
  <c r="BA60" i="1"/>
  <c r="AY60" i="1"/>
  <c r="BD106" i="1"/>
  <c r="BB106" i="1"/>
  <c r="AZ75" i="1"/>
  <c r="BA75" i="1"/>
  <c r="AY75" i="1"/>
  <c r="AZ64" i="1"/>
  <c r="BA64" i="1"/>
  <c r="AY64" i="1"/>
  <c r="BD69" i="1"/>
  <c r="BB69" i="1"/>
  <c r="AZ107" i="1"/>
  <c r="BA107" i="1"/>
  <c r="AY107" i="1"/>
  <c r="BC80" i="1"/>
  <c r="BA80" i="1"/>
  <c r="AY80" i="1"/>
  <c r="AZ80" i="1"/>
  <c r="AZ61" i="1"/>
  <c r="BA61" i="1"/>
  <c r="AY61" i="1"/>
  <c r="AZ109" i="1"/>
  <c r="BA109" i="1"/>
  <c r="AY109" i="1"/>
  <c r="BC18" i="1"/>
  <c r="AY18" i="1"/>
  <c r="AZ18" i="1"/>
  <c r="BA18" i="1"/>
  <c r="AZ72" i="1"/>
  <c r="BA72" i="1"/>
  <c r="AY72" i="1"/>
  <c r="BD46" i="1"/>
  <c r="BB46" i="1"/>
  <c r="BD21" i="1"/>
  <c r="BB21" i="1"/>
  <c r="BC41" i="1"/>
  <c r="AZ41" i="1"/>
  <c r="BA41" i="1"/>
  <c r="AY41" i="1"/>
  <c r="BC104" i="1"/>
  <c r="BA104" i="1"/>
  <c r="AY104" i="1"/>
  <c r="AZ104" i="1"/>
  <c r="AZ87" i="1"/>
  <c r="BA87" i="1"/>
  <c r="AY87" i="1"/>
  <c r="BD70" i="1"/>
  <c r="BB70" i="1"/>
  <c r="BC66" i="1"/>
  <c r="AY66" i="1"/>
  <c r="AZ66" i="1"/>
  <c r="BA66" i="1"/>
  <c r="AZ99" i="1"/>
  <c r="BA99" i="1"/>
  <c r="AY99" i="1"/>
  <c r="BD36" i="1"/>
  <c r="BB36" i="1"/>
  <c r="AZ73" i="1"/>
  <c r="BA73" i="1"/>
  <c r="AY73" i="1"/>
  <c r="AZ93" i="1"/>
  <c r="BA93" i="1"/>
  <c r="AY93" i="1"/>
  <c r="AW12" i="1"/>
  <c r="AZ23" i="1"/>
  <c r="BA23" i="1"/>
  <c r="AY23" i="1"/>
  <c r="AZ16" i="1"/>
  <c r="BA16" i="1"/>
  <c r="AY16" i="1"/>
  <c r="BD73" i="1"/>
  <c r="BB73" i="1"/>
  <c r="BD23" i="1"/>
  <c r="BB23" i="1"/>
  <c r="BD96" i="1"/>
  <c r="BB96" i="1"/>
  <c r="BC29" i="1"/>
  <c r="AZ29" i="1"/>
  <c r="BA29" i="1"/>
  <c r="AY29" i="1"/>
  <c r="BD35" i="1"/>
  <c r="BB35" i="1"/>
  <c r="BD108" i="1"/>
  <c r="BB108" i="1"/>
  <c r="AZ21" i="1"/>
  <c r="BA21" i="1"/>
  <c r="AY21" i="1"/>
  <c r="BC42" i="1"/>
  <c r="AY42" i="1"/>
  <c r="AZ42" i="1"/>
  <c r="BA42" i="1"/>
  <c r="AZ24" i="1"/>
  <c r="BA24" i="1"/>
  <c r="AY24" i="1"/>
  <c r="AZ26" i="1"/>
  <c r="BA26" i="1"/>
  <c r="AY26" i="1"/>
  <c r="BC65" i="1"/>
  <c r="AZ65" i="1"/>
  <c r="BA65" i="1"/>
  <c r="AY65" i="1"/>
  <c r="BD47" i="1"/>
  <c r="BB47" i="1"/>
  <c r="BD13" i="1"/>
  <c r="BB13" i="1"/>
  <c r="AZ33" i="1"/>
  <c r="BA33" i="1"/>
  <c r="AY33" i="1"/>
  <c r="BC89" i="1"/>
  <c r="AZ89" i="1"/>
  <c r="BA89" i="1"/>
  <c r="AY89" i="1"/>
  <c r="BC94" i="1"/>
  <c r="AZ94" i="1"/>
  <c r="BA94" i="1"/>
  <c r="AY94" i="1"/>
  <c r="BD58" i="1"/>
  <c r="BB58" i="1"/>
  <c r="BC106" i="1"/>
  <c r="AZ106" i="1"/>
  <c r="BA106" i="1"/>
  <c r="AY106" i="1"/>
  <c r="BC92" i="1"/>
  <c r="BA92" i="1"/>
  <c r="AY92" i="1"/>
  <c r="AZ92" i="1"/>
  <c r="BC22" i="1"/>
  <c r="AZ22" i="1"/>
  <c r="BA22" i="1"/>
  <c r="AY22" i="1"/>
  <c r="AZ13" i="1"/>
  <c r="BA13" i="1"/>
  <c r="AY13" i="1"/>
  <c r="AZ11" i="1"/>
  <c r="BA11" i="1"/>
  <c r="AY11" i="1"/>
  <c r="AZ84" i="1"/>
  <c r="BA84" i="1"/>
  <c r="AY84" i="1"/>
  <c r="BD93" i="1"/>
  <c r="BB93" i="1"/>
  <c r="AZ15" i="1"/>
  <c r="BA15" i="1"/>
  <c r="AY15" i="1"/>
  <c r="AZ28" i="1"/>
  <c r="BA28" i="1"/>
  <c r="AY28" i="1"/>
  <c r="BC93" i="1"/>
  <c r="AW11" i="1"/>
  <c r="AX30" i="1"/>
  <c r="BC46" i="1"/>
  <c r="AZ46" i="1"/>
  <c r="BA46" i="1"/>
  <c r="AY46" i="1"/>
  <c r="AZ83" i="1"/>
  <c r="BA83" i="1"/>
  <c r="AY83" i="1"/>
  <c r="AX61" i="1"/>
  <c r="BD71" i="1"/>
  <c r="BB71" i="1"/>
  <c r="BC17" i="1"/>
  <c r="AZ17" i="1"/>
  <c r="BA17" i="1"/>
  <c r="AY17" i="1"/>
  <c r="AW17" i="1"/>
  <c r="AX36" i="1"/>
  <c r="AW46" i="1"/>
  <c r="AW73" i="1"/>
  <c r="BD22" i="1"/>
  <c r="BB22" i="1"/>
  <c r="AZ63" i="1"/>
  <c r="BA63" i="1"/>
  <c r="AY63" i="1"/>
  <c r="AZ39" i="1"/>
  <c r="BA39" i="1"/>
  <c r="AY39" i="1"/>
  <c r="BD85" i="1"/>
  <c r="BB85" i="1"/>
  <c r="BC70" i="1"/>
  <c r="AZ70" i="1"/>
  <c r="BA70" i="1"/>
  <c r="AY70" i="1"/>
  <c r="BC55" i="1"/>
  <c r="AY55" i="1"/>
  <c r="AZ55" i="1"/>
  <c r="BA55" i="1"/>
  <c r="AZ95" i="1"/>
  <c r="BA95" i="1"/>
  <c r="AY95" i="1"/>
  <c r="AZ59" i="1"/>
  <c r="BA59" i="1"/>
  <c r="AY59" i="1"/>
  <c r="BD25" i="1"/>
  <c r="BB25" i="1"/>
  <c r="BC78" i="1"/>
  <c r="AY78" i="1"/>
  <c r="AZ78" i="1"/>
  <c r="BA78" i="1"/>
  <c r="BC45" i="1"/>
  <c r="AZ45" i="1"/>
  <c r="BA45" i="1"/>
  <c r="AY45" i="1"/>
  <c r="BC20" i="1"/>
  <c r="BA20" i="1"/>
  <c r="AY20" i="1"/>
  <c r="AZ20" i="1"/>
  <c r="AZ27" i="1"/>
  <c r="BA27" i="1"/>
  <c r="AY27" i="1"/>
  <c r="BD83" i="1"/>
  <c r="BB83" i="1"/>
  <c r="AZ47" i="1"/>
  <c r="BA47" i="1"/>
  <c r="AY47" i="1"/>
  <c r="BC91" i="1"/>
  <c r="AY91" i="1"/>
  <c r="AZ91" i="1"/>
  <c r="BA91" i="1"/>
  <c r="BD11" i="1"/>
  <c r="BB11" i="1"/>
  <c r="BC103" i="1"/>
  <c r="AY103" i="1"/>
  <c r="AZ103" i="1"/>
  <c r="BA103" i="1"/>
  <c r="BD107" i="1"/>
  <c r="BB107" i="1"/>
  <c r="BC99" i="1"/>
  <c r="AZ38" i="1"/>
  <c r="BA38" i="1"/>
  <c r="AY38" i="1"/>
  <c r="AW93" i="1"/>
  <c r="BC31" i="1"/>
  <c r="AY31" i="1"/>
  <c r="AZ31" i="1"/>
  <c r="BA31" i="1"/>
  <c r="BD81" i="1"/>
  <c r="BB81" i="1"/>
  <c r="AZ108" i="1"/>
  <c r="BA108" i="1"/>
  <c r="AY108" i="1"/>
  <c r="BD37" i="1"/>
  <c r="BB37" i="1"/>
  <c r="BC68" i="1"/>
  <c r="BA68" i="1"/>
  <c r="AY68" i="1"/>
  <c r="AZ68" i="1"/>
  <c r="BC53" i="1"/>
  <c r="AZ53" i="1"/>
  <c r="BA53" i="1"/>
  <c r="AY53" i="1"/>
  <c r="AW91" i="1"/>
  <c r="BD84" i="1"/>
  <c r="BB84" i="1"/>
  <c r="BC34" i="1"/>
  <c r="AZ34" i="1"/>
  <c r="BA34" i="1"/>
  <c r="AY34" i="1"/>
  <c r="BC54" i="1"/>
  <c r="AY54" i="1"/>
  <c r="AZ54" i="1"/>
  <c r="BA54" i="1"/>
  <c r="BC73" i="1"/>
  <c r="BC32" i="1"/>
  <c r="BA32" i="1"/>
  <c r="AY32" i="1"/>
  <c r="AZ32" i="1"/>
  <c r="BD105" i="1"/>
  <c r="BB105" i="1"/>
  <c r="AX40" i="1"/>
  <c r="AZ50" i="1"/>
  <c r="BA50" i="1"/>
  <c r="AY50" i="1"/>
  <c r="BC58" i="1"/>
  <c r="AZ58" i="1"/>
  <c r="BA58" i="1"/>
  <c r="AY58" i="1"/>
  <c r="AW41" i="1"/>
  <c r="AX71" i="1"/>
  <c r="BD53" i="1"/>
  <c r="BD34" i="1"/>
  <c r="BB34" i="1"/>
  <c r="AZ76" i="1"/>
  <c r="BA76" i="1"/>
  <c r="AY76" i="1"/>
  <c r="AZ52" i="1"/>
  <c r="BA52" i="1"/>
  <c r="AY52" i="1"/>
  <c r="BC82" i="1"/>
  <c r="AZ82" i="1"/>
  <c r="BA82" i="1"/>
  <c r="AY82" i="1"/>
  <c r="BC90" i="1"/>
  <c r="AY90" i="1"/>
  <c r="AZ90" i="1"/>
  <c r="BA90" i="1"/>
  <c r="BD44" i="1"/>
  <c r="BB44" i="1"/>
  <c r="AZ71" i="1"/>
  <c r="BA71" i="1"/>
  <c r="AY71" i="1"/>
  <c r="AZ37" i="1"/>
  <c r="BA37" i="1"/>
  <c r="AY37" i="1"/>
  <c r="AZ57" i="1"/>
  <c r="BA57" i="1"/>
  <c r="AY57" i="1"/>
  <c r="BD49" i="1"/>
  <c r="BB49" i="1"/>
  <c r="BC67" i="1"/>
  <c r="AY67" i="1"/>
  <c r="AZ67" i="1"/>
  <c r="BA67" i="1"/>
  <c r="BC101" i="1"/>
  <c r="AZ101" i="1"/>
  <c r="BA101" i="1"/>
  <c r="AY101" i="1"/>
  <c r="BC102" i="1"/>
  <c r="AY102" i="1"/>
  <c r="AZ102" i="1"/>
  <c r="BA102" i="1"/>
  <c r="AZ12" i="1"/>
  <c r="BA12" i="1"/>
  <c r="AY12" i="1"/>
  <c r="BC69" i="1"/>
  <c r="AZ69" i="1"/>
  <c r="BA69" i="1"/>
  <c r="AY69" i="1"/>
  <c r="AW97" i="1"/>
  <c r="BC35" i="1"/>
  <c r="BC60" i="1"/>
  <c r="AX29" i="1"/>
  <c r="AX23" i="1"/>
  <c r="BC97" i="1"/>
  <c r="BD65" i="1"/>
  <c r="BD29" i="1"/>
  <c r="AX74" i="1"/>
  <c r="AX96" i="1"/>
  <c r="AW42" i="1"/>
  <c r="AW35" i="1"/>
  <c r="AW60" i="1"/>
  <c r="AX65" i="1"/>
  <c r="AX52" i="1"/>
  <c r="BC11" i="1"/>
  <c r="BD52" i="1"/>
  <c r="AW18" i="1"/>
  <c r="AX48" i="1"/>
  <c r="AW85" i="1"/>
  <c r="AW72" i="1"/>
  <c r="BC72" i="1"/>
  <c r="BC85" i="1"/>
  <c r="AW30" i="1"/>
  <c r="AX102" i="1"/>
  <c r="BD102" i="1"/>
  <c r="AX72" i="1"/>
  <c r="BD17" i="1"/>
  <c r="AX41" i="1"/>
  <c r="BD41" i="1"/>
  <c r="AX97" i="1"/>
  <c r="AX109" i="1"/>
  <c r="BC96" i="1"/>
  <c r="AW96" i="1"/>
  <c r="AW23" i="1"/>
  <c r="BD43" i="1"/>
  <c r="AX17" i="1"/>
  <c r="AX44" i="1"/>
  <c r="AX25" i="1"/>
  <c r="AX63" i="1"/>
  <c r="AX64" i="1"/>
  <c r="BD78" i="1"/>
  <c r="AX51" i="1"/>
  <c r="AW67" i="1"/>
  <c r="AL10" i="1"/>
  <c r="AX49" i="1"/>
  <c r="AW37" i="1"/>
  <c r="AW101" i="1"/>
  <c r="BC109" i="1"/>
  <c r="AW55" i="1"/>
  <c r="AW56" i="1"/>
  <c r="BC59" i="1"/>
  <c r="AX42" i="1"/>
  <c r="AW95" i="1"/>
  <c r="AX43" i="1"/>
  <c r="BC71" i="1"/>
  <c r="AW59" i="1"/>
  <c r="BC95" i="1"/>
  <c r="AW71" i="1"/>
  <c r="AW109" i="1"/>
  <c r="BD42" i="1"/>
  <c r="AW58" i="1"/>
  <c r="AX78" i="1"/>
  <c r="AW90" i="1"/>
  <c r="AX59" i="1"/>
  <c r="AW70" i="1"/>
  <c r="BD79" i="1"/>
  <c r="AX85" i="1"/>
  <c r="AX21" i="1"/>
  <c r="BC100" i="1"/>
  <c r="BD88" i="1"/>
  <c r="AW88" i="1"/>
  <c r="BC40" i="1"/>
  <c r="AW106" i="1"/>
  <c r="AX15" i="1"/>
  <c r="AW104" i="1"/>
  <c r="BD27" i="1"/>
  <c r="BC50" i="1"/>
  <c r="BD98" i="1"/>
  <c r="BC24" i="1"/>
  <c r="AW54" i="1"/>
  <c r="BD86" i="1"/>
  <c r="AW34" i="1"/>
  <c r="BD40" i="1"/>
  <c r="AW28" i="1"/>
  <c r="AW26" i="1"/>
  <c r="BC28" i="1"/>
  <c r="AX87" i="1"/>
  <c r="AW63" i="1"/>
  <c r="AW29" i="1"/>
  <c r="BC83" i="1"/>
  <c r="AW108" i="1"/>
  <c r="BC88" i="1"/>
  <c r="AX27" i="1"/>
  <c r="AX105" i="1"/>
  <c r="AW83" i="1"/>
  <c r="BD16" i="1"/>
  <c r="AW52" i="1"/>
  <c r="BD12" i="1"/>
  <c r="AX98" i="1"/>
  <c r="BD87" i="1"/>
  <c r="AW24" i="1"/>
  <c r="BD76" i="1"/>
  <c r="AW15" i="1"/>
  <c r="AW89" i="1"/>
  <c r="BC76" i="1"/>
  <c r="BC27" i="1"/>
  <c r="BD63" i="1"/>
  <c r="AX75" i="1"/>
  <c r="AX79" i="1"/>
  <c r="AW20" i="1"/>
  <c r="BD75" i="1"/>
  <c r="BC63" i="1"/>
  <c r="AW94" i="1"/>
  <c r="BC52" i="1"/>
  <c r="AW39" i="1"/>
  <c r="AX60" i="1"/>
  <c r="AW80" i="1"/>
  <c r="AW99" i="1"/>
  <c r="BD19" i="1"/>
  <c r="AW47" i="1"/>
  <c r="BD99" i="1"/>
  <c r="AX99" i="1"/>
  <c r="AX58" i="1"/>
  <c r="AX76" i="1"/>
  <c r="AX88" i="1"/>
  <c r="AW40" i="1"/>
  <c r="AW27" i="1"/>
  <c r="AW76" i="1"/>
  <c r="AX19" i="1"/>
  <c r="AW100" i="1"/>
  <c r="AX84" i="1"/>
  <c r="AW82" i="1"/>
  <c r="BC47" i="1"/>
  <c r="BC16" i="1"/>
  <c r="BC87" i="1"/>
  <c r="AW107" i="1"/>
  <c r="BD28" i="1"/>
  <c r="AW25" i="1"/>
  <c r="BD18" i="1"/>
  <c r="AX37" i="1"/>
  <c r="BC48" i="1"/>
  <c r="BD60" i="1"/>
  <c r="AW49" i="1"/>
  <c r="BC64" i="1"/>
  <c r="BC49" i="1"/>
  <c r="AX93" i="1"/>
  <c r="AW61" i="1"/>
  <c r="BC61" i="1"/>
  <c r="AX12" i="1"/>
  <c r="AX73" i="1"/>
  <c r="AW48" i="1"/>
  <c r="AX53" i="1"/>
  <c r="BC107" i="1"/>
  <c r="AX16" i="1"/>
  <c r="AW77" i="1"/>
  <c r="AW64" i="1"/>
  <c r="BC15" i="1"/>
  <c r="AW31" i="1"/>
  <c r="BC13" i="1"/>
  <c r="AW13" i="1"/>
  <c r="BC108" i="1"/>
  <c r="BC25" i="1"/>
  <c r="BC26" i="1"/>
  <c r="AW16" i="1"/>
  <c r="BC39" i="1"/>
  <c r="BC23" i="1"/>
  <c r="AW66" i="1"/>
  <c r="AW75" i="1"/>
  <c r="AX33" i="1"/>
  <c r="AW32" i="1"/>
  <c r="AX100" i="1"/>
  <c r="BC62" i="1"/>
  <c r="BC75" i="1"/>
  <c r="AX14" i="1"/>
  <c r="BD14" i="1"/>
  <c r="AX11" i="1"/>
  <c r="AW51" i="1"/>
  <c r="AX81" i="1"/>
  <c r="AX94" i="1"/>
  <c r="AX86" i="1"/>
  <c r="AW62" i="1"/>
  <c r="BC38" i="1"/>
  <c r="AX57" i="1"/>
  <c r="AW38" i="1"/>
  <c r="AX69" i="1"/>
  <c r="AX82" i="1"/>
  <c r="BD100" i="1"/>
  <c r="AW50" i="1"/>
  <c r="AX106" i="1"/>
  <c r="AW92" i="1"/>
  <c r="AW22" i="1"/>
  <c r="BD15" i="1"/>
  <c r="AX18" i="1"/>
  <c r="AX45" i="1"/>
  <c r="AX28" i="1"/>
  <c r="BC51" i="1"/>
  <c r="AX22" i="1"/>
  <c r="AX46" i="1"/>
  <c r="AX70" i="1"/>
  <c r="AX34" i="1"/>
  <c r="AC10" i="1"/>
  <c r="AQ14" i="1"/>
  <c r="AQ15" i="1"/>
  <c r="AQ16" i="1"/>
  <c r="AV10" i="1" l="1"/>
  <c r="AX10" i="1" s="1"/>
  <c r="AU10" i="1"/>
  <c r="AW10" i="1" s="1"/>
  <c r="AM10" i="1"/>
  <c r="AF10" i="1"/>
  <c r="AQ10" i="1" s="1"/>
  <c r="AN10" i="1"/>
  <c r="AP10" i="1"/>
  <c r="AO10" i="1"/>
  <c r="AG10" i="1"/>
  <c r="AI10" i="1"/>
  <c r="AH10" i="1"/>
  <c r="AJ10" i="1"/>
  <c r="AK10" i="1"/>
  <c r="AA10" i="1"/>
  <c r="AQ11" i="1"/>
  <c r="BC10" i="1" l="1"/>
  <c r="BA10" i="1"/>
  <c r="AZ10" i="1"/>
  <c r="AY10" i="1"/>
  <c r="BB10" i="1"/>
  <c r="BD10" i="1"/>
  <c r="AQ46" i="1" l="1"/>
  <c r="AQ33" i="1"/>
  <c r="AQ104" i="1"/>
  <c r="AQ92" i="1"/>
  <c r="AQ80" i="1"/>
  <c r="AQ68" i="1"/>
  <c r="AQ56" i="1"/>
  <c r="AQ44" i="1"/>
  <c r="AQ32" i="1"/>
  <c r="AQ20" i="1"/>
  <c r="AQ34" i="1"/>
  <c r="AQ45" i="1"/>
  <c r="AQ79" i="1"/>
  <c r="AQ19" i="1"/>
  <c r="AQ90" i="1"/>
  <c r="AQ78" i="1"/>
  <c r="AQ66" i="1"/>
  <c r="AQ54" i="1"/>
  <c r="AQ42" i="1"/>
  <c r="AQ30" i="1"/>
  <c r="AQ18" i="1"/>
  <c r="AQ82" i="1"/>
  <c r="AQ69" i="1"/>
  <c r="AQ43" i="1"/>
  <c r="AQ102" i="1"/>
  <c r="AQ101" i="1"/>
  <c r="AQ89" i="1"/>
  <c r="AQ77" i="1"/>
  <c r="AQ65" i="1"/>
  <c r="AQ53" i="1"/>
  <c r="AQ41" i="1"/>
  <c r="AQ29" i="1"/>
  <c r="AQ22" i="1"/>
  <c r="AQ81" i="1"/>
  <c r="AQ91" i="1"/>
  <c r="AQ55" i="1"/>
  <c r="AQ100" i="1"/>
  <c r="AQ88" i="1"/>
  <c r="AQ76" i="1"/>
  <c r="AQ64" i="1"/>
  <c r="AQ52" i="1"/>
  <c r="AQ40" i="1"/>
  <c r="AQ28" i="1"/>
  <c r="AQ70" i="1"/>
  <c r="AQ93" i="1"/>
  <c r="AQ57" i="1"/>
  <c r="AQ103" i="1"/>
  <c r="AQ31" i="1"/>
  <c r="AQ99" i="1"/>
  <c r="AQ87" i="1"/>
  <c r="AQ75" i="1"/>
  <c r="AQ63" i="1"/>
  <c r="AQ51" i="1"/>
  <c r="AQ39" i="1"/>
  <c r="AQ27" i="1"/>
  <c r="AQ58" i="1"/>
  <c r="AQ105" i="1"/>
  <c r="AQ21" i="1"/>
  <c r="AQ67" i="1"/>
  <c r="AQ98" i="1"/>
  <c r="AQ86" i="1"/>
  <c r="AQ74" i="1"/>
  <c r="AQ62" i="1"/>
  <c r="AQ50" i="1"/>
  <c r="AQ38" i="1"/>
  <c r="AQ26" i="1"/>
  <c r="AQ106" i="1"/>
  <c r="AQ97" i="1"/>
  <c r="AQ73" i="1"/>
  <c r="AQ49" i="1"/>
  <c r="AQ25" i="1"/>
  <c r="AQ108" i="1"/>
  <c r="AQ96" i="1"/>
  <c r="AQ84" i="1"/>
  <c r="AQ72" i="1"/>
  <c r="AQ60" i="1"/>
  <c r="AQ48" i="1"/>
  <c r="AQ36" i="1"/>
  <c r="AQ24" i="1"/>
  <c r="AQ94" i="1"/>
  <c r="AQ109" i="1"/>
  <c r="AQ85" i="1"/>
  <c r="AQ61" i="1"/>
  <c r="AQ37" i="1"/>
  <c r="AQ107" i="1"/>
  <c r="AQ95" i="1"/>
  <c r="AQ83" i="1"/>
  <c r="AQ71" i="1"/>
  <c r="AQ59" i="1"/>
  <c r="AQ47" i="1"/>
  <c r="AQ35" i="1"/>
  <c r="AQ23" i="1"/>
  <c r="Z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Q17" i="1" l="1"/>
  <c r="AQ13" i="1"/>
  <c r="AQ12" i="1"/>
  <c r="Z11" i="1" l="1"/>
  <c r="AC12" i="1"/>
  <c r="Z12" i="1"/>
  <c r="AB12" i="1" s="1"/>
  <c r="AD12" i="1" s="1"/>
  <c r="AC13" i="1"/>
  <c r="Z13" i="1"/>
  <c r="AB13" i="1" s="1"/>
  <c r="AD13" i="1" s="1"/>
  <c r="Z14" i="1"/>
  <c r="Z15" i="1"/>
  <c r="AC16" i="1"/>
  <c r="Z16" i="1"/>
  <c r="Z17" i="1"/>
  <c r="Z18" i="1"/>
  <c r="AC19" i="1"/>
  <c r="Z19" i="1"/>
  <c r="AC20" i="1"/>
  <c r="Z20" i="1"/>
  <c r="Z21" i="1"/>
  <c r="Z22" i="1"/>
  <c r="Z23" i="1"/>
  <c r="AC24" i="1"/>
  <c r="Z24" i="1"/>
  <c r="AC25" i="1"/>
  <c r="Z25" i="1"/>
  <c r="AC26" i="1"/>
  <c r="Z26" i="1"/>
  <c r="Z27" i="1"/>
  <c r="AC28" i="1"/>
  <c r="Z28" i="1"/>
  <c r="Z29" i="1"/>
  <c r="Z30" i="1"/>
  <c r="AC31" i="1"/>
  <c r="Z31" i="1"/>
  <c r="Z32" i="1"/>
  <c r="Z33" i="1"/>
  <c r="Z34" i="1"/>
  <c r="Z35" i="1"/>
  <c r="AC36" i="1"/>
  <c r="Z36" i="1"/>
  <c r="AC37" i="1"/>
  <c r="Z37" i="1"/>
  <c r="Z38" i="1"/>
  <c r="Z39" i="1"/>
  <c r="AC40" i="1"/>
  <c r="Z40" i="1"/>
  <c r="Z41" i="1"/>
  <c r="Z42" i="1"/>
  <c r="AC43" i="1"/>
  <c r="Z43" i="1"/>
  <c r="Z44" i="1"/>
  <c r="Z45" i="1"/>
  <c r="Z46" i="1"/>
  <c r="AC47" i="1"/>
  <c r="Z47" i="1"/>
  <c r="AC48" i="1"/>
  <c r="Z48" i="1"/>
  <c r="AC49" i="1"/>
  <c r="Z49" i="1"/>
  <c r="Z50" i="1"/>
  <c r="Z51" i="1"/>
  <c r="AC52" i="1"/>
  <c r="Z52" i="1"/>
  <c r="Z53" i="1"/>
  <c r="Z54" i="1"/>
  <c r="Z55" i="1"/>
  <c r="Z56" i="1"/>
  <c r="Z57" i="1"/>
  <c r="Z58" i="1"/>
  <c r="Z59" i="1"/>
  <c r="AC60" i="1"/>
  <c r="Z60" i="1"/>
  <c r="AC61" i="1"/>
  <c r="Z61" i="1"/>
  <c r="AC62" i="1"/>
  <c r="Z62" i="1"/>
  <c r="Z63" i="1"/>
  <c r="AC64" i="1"/>
  <c r="Z64" i="1"/>
  <c r="Z65" i="1"/>
  <c r="Z66" i="1"/>
  <c r="AC67" i="1"/>
  <c r="Z67" i="1"/>
  <c r="AC68" i="1"/>
  <c r="Z68" i="1"/>
  <c r="Z69" i="1"/>
  <c r="Z70" i="1"/>
  <c r="AC71" i="1"/>
  <c r="Z71" i="1"/>
  <c r="AC72" i="1"/>
  <c r="Z72" i="1"/>
  <c r="AC73" i="1"/>
  <c r="Z73" i="1"/>
  <c r="Z74" i="1"/>
  <c r="Z75" i="1"/>
  <c r="AC76" i="1"/>
  <c r="Z76" i="1"/>
  <c r="Z77" i="1"/>
  <c r="Z78" i="1"/>
  <c r="Z79" i="1"/>
  <c r="AC80" i="1"/>
  <c r="Z80" i="1"/>
  <c r="Z81" i="1"/>
  <c r="Z82" i="1"/>
  <c r="Z83" i="1"/>
  <c r="AC84" i="1"/>
  <c r="Z84" i="1"/>
  <c r="Z85" i="1"/>
  <c r="Z86" i="1"/>
  <c r="Z87" i="1"/>
  <c r="AC88" i="1"/>
  <c r="Z88" i="1"/>
  <c r="Z89" i="1"/>
  <c r="AC90" i="1"/>
  <c r="Z90" i="1"/>
  <c r="Z91" i="1"/>
  <c r="AC92" i="1"/>
  <c r="Z92" i="1"/>
  <c r="Z93" i="1"/>
  <c r="Z94" i="1"/>
  <c r="AC95" i="1"/>
  <c r="Z95" i="1"/>
  <c r="AC96" i="1"/>
  <c r="Z96" i="1"/>
  <c r="AC97" i="1"/>
  <c r="Z97" i="1"/>
  <c r="Z98" i="1"/>
  <c r="Z99" i="1"/>
  <c r="AC100" i="1"/>
  <c r="Z100" i="1"/>
  <c r="Z101" i="1"/>
  <c r="Z102" i="1"/>
  <c r="AC103" i="1"/>
  <c r="Z103" i="1"/>
  <c r="Z104" i="1"/>
  <c r="Z105" i="1"/>
  <c r="Z106" i="1"/>
  <c r="AC107" i="1"/>
  <c r="Z107" i="1"/>
  <c r="AC108" i="1"/>
  <c r="Z108" i="1"/>
  <c r="Z109" i="1"/>
  <c r="BZ10" i="1"/>
  <c r="CD10" i="1"/>
  <c r="CH10" i="1"/>
  <c r="CJ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J11" i="1"/>
  <c r="M11" i="1" s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BS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R103" i="1"/>
  <c r="BR104" i="1"/>
  <c r="BR105" i="1"/>
  <c r="BR106" i="1"/>
  <c r="BR107" i="1"/>
  <c r="BR108" i="1"/>
  <c r="BR109" i="1"/>
  <c r="BR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BL10" i="1"/>
  <c r="BO10" i="1" s="1"/>
  <c r="AR12" i="1" l="1"/>
  <c r="AR81" i="1"/>
  <c r="AR45" i="1"/>
  <c r="AR92" i="1"/>
  <c r="AR56" i="1"/>
  <c r="AR108" i="1"/>
  <c r="AR96" i="1"/>
  <c r="AR72" i="1"/>
  <c r="AR36" i="1"/>
  <c r="AR107" i="1"/>
  <c r="AR95" i="1"/>
  <c r="AR83" i="1"/>
  <c r="AR71" i="1"/>
  <c r="AR59" i="1"/>
  <c r="AR47" i="1"/>
  <c r="AR35" i="1"/>
  <c r="AR23" i="1"/>
  <c r="AR13" i="1"/>
  <c r="AR80" i="1"/>
  <c r="AR84" i="1"/>
  <c r="AR60" i="1"/>
  <c r="AR48" i="1"/>
  <c r="AR24" i="1"/>
  <c r="AR106" i="1"/>
  <c r="AR94" i="1"/>
  <c r="AR82" i="1"/>
  <c r="AR70" i="1"/>
  <c r="AR58" i="1"/>
  <c r="AR46" i="1"/>
  <c r="AR34" i="1"/>
  <c r="AR22" i="1"/>
  <c r="AR102" i="1"/>
  <c r="AR90" i="1"/>
  <c r="AR78" i="1"/>
  <c r="AR66" i="1"/>
  <c r="AR54" i="1"/>
  <c r="AR42" i="1"/>
  <c r="AR30" i="1"/>
  <c r="AR18" i="1"/>
  <c r="AR32" i="1"/>
  <c r="AR91" i="1"/>
  <c r="AR55" i="1"/>
  <c r="AR101" i="1"/>
  <c r="AR89" i="1"/>
  <c r="AR77" i="1"/>
  <c r="AR65" i="1"/>
  <c r="AR53" i="1"/>
  <c r="AR41" i="1"/>
  <c r="AR29" i="1"/>
  <c r="AR11" i="1"/>
  <c r="AR33" i="1"/>
  <c r="AR44" i="1"/>
  <c r="AR67" i="1"/>
  <c r="AR100" i="1"/>
  <c r="AR88" i="1"/>
  <c r="AR76" i="1"/>
  <c r="AR64" i="1"/>
  <c r="AR52" i="1"/>
  <c r="AR40" i="1"/>
  <c r="AR28" i="1"/>
  <c r="AR93" i="1"/>
  <c r="AR21" i="1"/>
  <c r="AR103" i="1"/>
  <c r="AR31" i="1"/>
  <c r="AR99" i="1"/>
  <c r="AR87" i="1"/>
  <c r="AR75" i="1"/>
  <c r="AR63" i="1"/>
  <c r="AR51" i="1"/>
  <c r="AR39" i="1"/>
  <c r="AR27" i="1"/>
  <c r="AR105" i="1"/>
  <c r="AR57" i="1"/>
  <c r="AR104" i="1"/>
  <c r="AR20" i="1"/>
  <c r="AR43" i="1"/>
  <c r="AR98" i="1"/>
  <c r="AR86" i="1"/>
  <c r="AR74" i="1"/>
  <c r="AR62" i="1"/>
  <c r="AR50" i="1"/>
  <c r="AR38" i="1"/>
  <c r="AR26" i="1"/>
  <c r="AR69" i="1"/>
  <c r="AR68" i="1"/>
  <c r="AR79" i="1"/>
  <c r="AR19" i="1"/>
  <c r="AR109" i="1"/>
  <c r="AR97" i="1"/>
  <c r="AR85" i="1"/>
  <c r="AR73" i="1"/>
  <c r="AR61" i="1"/>
  <c r="AR49" i="1"/>
  <c r="AR37" i="1"/>
  <c r="AR25" i="1"/>
  <c r="AB61" i="1"/>
  <c r="AD61" i="1" s="1"/>
  <c r="AB49" i="1"/>
  <c r="AD49" i="1" s="1"/>
  <c r="AB43" i="1"/>
  <c r="AD43" i="1" s="1"/>
  <c r="AB37" i="1"/>
  <c r="AD37" i="1" s="1"/>
  <c r="AB31" i="1"/>
  <c r="AD31" i="1" s="1"/>
  <c r="AB25" i="1"/>
  <c r="AD25" i="1" s="1"/>
  <c r="AB19" i="1"/>
  <c r="AD19" i="1" s="1"/>
  <c r="AB108" i="1"/>
  <c r="AD108" i="1" s="1"/>
  <c r="AB96" i="1"/>
  <c r="AD96" i="1" s="1"/>
  <c r="AB90" i="1"/>
  <c r="AD90" i="1" s="1"/>
  <c r="AB103" i="1"/>
  <c r="AD103" i="1" s="1"/>
  <c r="AB97" i="1"/>
  <c r="AD97" i="1" s="1"/>
  <c r="AB73" i="1"/>
  <c r="AD73" i="1" s="1"/>
  <c r="AB67" i="1"/>
  <c r="AD67" i="1" s="1"/>
  <c r="AB84" i="1"/>
  <c r="AD84" i="1" s="1"/>
  <c r="AB72" i="1"/>
  <c r="AD72" i="1" s="1"/>
  <c r="AB60" i="1"/>
  <c r="AD60" i="1" s="1"/>
  <c r="AB48" i="1"/>
  <c r="AD48" i="1" s="1"/>
  <c r="AB36" i="1"/>
  <c r="AD36" i="1" s="1"/>
  <c r="AB24" i="1"/>
  <c r="AD24" i="1" s="1"/>
  <c r="AB100" i="1"/>
  <c r="AD100" i="1" s="1"/>
  <c r="AB88" i="1"/>
  <c r="AD88" i="1" s="1"/>
  <c r="AB76" i="1"/>
  <c r="AD76" i="1" s="1"/>
  <c r="AB64" i="1"/>
  <c r="AD64" i="1" s="1"/>
  <c r="AB52" i="1"/>
  <c r="AD52" i="1" s="1"/>
  <c r="AB40" i="1"/>
  <c r="AD40" i="1" s="1"/>
  <c r="AB28" i="1"/>
  <c r="AD28" i="1" s="1"/>
  <c r="AB16" i="1"/>
  <c r="AD16" i="1" s="1"/>
  <c r="AR16" i="1" s="1"/>
  <c r="AB92" i="1"/>
  <c r="AD92" i="1" s="1"/>
  <c r="AB80" i="1"/>
  <c r="AD80" i="1" s="1"/>
  <c r="AB68" i="1"/>
  <c r="AD68" i="1" s="1"/>
  <c r="AB62" i="1"/>
  <c r="AD62" i="1" s="1"/>
  <c r="AB26" i="1"/>
  <c r="AD26" i="1" s="1"/>
  <c r="AB20" i="1"/>
  <c r="AD20" i="1" s="1"/>
  <c r="AB101" i="1"/>
  <c r="AD101" i="1" s="1"/>
  <c r="AC101" i="1"/>
  <c r="AB89" i="1"/>
  <c r="AD89" i="1" s="1"/>
  <c r="AC89" i="1"/>
  <c r="AC83" i="1"/>
  <c r="AB83" i="1"/>
  <c r="AD83" i="1" s="1"/>
  <c r="AB77" i="1"/>
  <c r="AD77" i="1" s="1"/>
  <c r="AC77" i="1"/>
  <c r="AC65" i="1"/>
  <c r="AB65" i="1"/>
  <c r="AD65" i="1" s="1"/>
  <c r="AC59" i="1"/>
  <c r="AB59" i="1"/>
  <c r="AD59" i="1" s="1"/>
  <c r="AB53" i="1"/>
  <c r="AD53" i="1" s="1"/>
  <c r="AC53" i="1"/>
  <c r="AC41" i="1"/>
  <c r="AB41" i="1"/>
  <c r="AD41" i="1" s="1"/>
  <c r="AC35" i="1"/>
  <c r="AB35" i="1"/>
  <c r="AD35" i="1" s="1"/>
  <c r="AB29" i="1"/>
  <c r="AD29" i="1" s="1"/>
  <c r="AC29" i="1"/>
  <c r="AC23" i="1"/>
  <c r="AB23" i="1"/>
  <c r="AD23" i="1" s="1"/>
  <c r="AC17" i="1"/>
  <c r="AB17" i="1"/>
  <c r="AD17" i="1" s="1"/>
  <c r="AC11" i="1"/>
  <c r="AB11" i="1"/>
  <c r="AD11" i="1" s="1"/>
  <c r="AB106" i="1"/>
  <c r="AD106" i="1" s="1"/>
  <c r="AC106" i="1"/>
  <c r="AB94" i="1"/>
  <c r="AD94" i="1" s="1"/>
  <c r="AC94" i="1"/>
  <c r="AB82" i="1"/>
  <c r="AD82" i="1" s="1"/>
  <c r="AC82" i="1"/>
  <c r="AC70" i="1"/>
  <c r="AB70" i="1"/>
  <c r="AD70" i="1" s="1"/>
  <c r="AB58" i="1"/>
  <c r="AD58" i="1" s="1"/>
  <c r="AC58" i="1"/>
  <c r="AC46" i="1"/>
  <c r="AB46" i="1"/>
  <c r="AD46" i="1" s="1"/>
  <c r="AB34" i="1"/>
  <c r="AD34" i="1" s="1"/>
  <c r="AC34" i="1"/>
  <c r="AB22" i="1"/>
  <c r="AD22" i="1" s="1"/>
  <c r="AC22" i="1"/>
  <c r="AC105" i="1"/>
  <c r="AB105" i="1"/>
  <c r="AD105" i="1" s="1"/>
  <c r="AC99" i="1"/>
  <c r="AB99" i="1"/>
  <c r="AD99" i="1" s="1"/>
  <c r="AC93" i="1"/>
  <c r="AB93" i="1"/>
  <c r="AD93" i="1" s="1"/>
  <c r="AC87" i="1"/>
  <c r="AB87" i="1"/>
  <c r="AD87" i="1" s="1"/>
  <c r="AB81" i="1"/>
  <c r="AD81" i="1" s="1"/>
  <c r="AC81" i="1"/>
  <c r="AC75" i="1"/>
  <c r="AB75" i="1"/>
  <c r="AD75" i="1" s="1"/>
  <c r="AB69" i="1"/>
  <c r="AD69" i="1" s="1"/>
  <c r="AC69" i="1"/>
  <c r="AC63" i="1"/>
  <c r="AB63" i="1"/>
  <c r="AD63" i="1" s="1"/>
  <c r="AC57" i="1"/>
  <c r="AB57" i="1"/>
  <c r="AD57" i="1" s="1"/>
  <c r="AC51" i="1"/>
  <c r="AB51" i="1"/>
  <c r="AD51" i="1" s="1"/>
  <c r="AC45" i="1"/>
  <c r="AB45" i="1"/>
  <c r="AD45" i="1" s="1"/>
  <c r="AC39" i="1"/>
  <c r="AB39" i="1"/>
  <c r="AD39" i="1" s="1"/>
  <c r="AC33" i="1"/>
  <c r="AB33" i="1"/>
  <c r="AD33" i="1" s="1"/>
  <c r="AC27" i="1"/>
  <c r="AB27" i="1"/>
  <c r="AD27" i="1" s="1"/>
  <c r="AC21" i="1"/>
  <c r="AB21" i="1"/>
  <c r="AD21" i="1" s="1"/>
  <c r="AC15" i="1"/>
  <c r="AB15" i="1"/>
  <c r="AD15" i="1" s="1"/>
  <c r="AB10" i="1"/>
  <c r="AD10" i="1" s="1"/>
  <c r="AB104" i="1"/>
  <c r="AD104" i="1" s="1"/>
  <c r="AC104" i="1"/>
  <c r="AC98" i="1"/>
  <c r="AB98" i="1"/>
  <c r="AD98" i="1" s="1"/>
  <c r="AC86" i="1"/>
  <c r="AB86" i="1"/>
  <c r="AD86" i="1" s="1"/>
  <c r="AC74" i="1"/>
  <c r="AB74" i="1"/>
  <c r="AD74" i="1" s="1"/>
  <c r="AC56" i="1"/>
  <c r="AB56" i="1"/>
  <c r="AD56" i="1" s="1"/>
  <c r="AC50" i="1"/>
  <c r="AB50" i="1"/>
  <c r="AD50" i="1" s="1"/>
  <c r="AC44" i="1"/>
  <c r="AB44" i="1"/>
  <c r="AD44" i="1" s="1"/>
  <c r="AC38" i="1"/>
  <c r="AB38" i="1"/>
  <c r="AD38" i="1" s="1"/>
  <c r="AC32" i="1"/>
  <c r="AB32" i="1"/>
  <c r="AD32" i="1" s="1"/>
  <c r="AC14" i="1"/>
  <c r="AB14" i="1"/>
  <c r="AD14" i="1" s="1"/>
  <c r="AC109" i="1"/>
  <c r="AB109" i="1"/>
  <c r="AD109" i="1" s="1"/>
  <c r="AC91" i="1"/>
  <c r="AB91" i="1"/>
  <c r="AD91" i="1" s="1"/>
  <c r="AC85" i="1"/>
  <c r="AB85" i="1"/>
  <c r="AD85" i="1" s="1"/>
  <c r="AC79" i="1"/>
  <c r="AB79" i="1"/>
  <c r="AD79" i="1" s="1"/>
  <c r="AC55" i="1"/>
  <c r="AB55" i="1"/>
  <c r="AD55" i="1" s="1"/>
  <c r="AC102" i="1"/>
  <c r="AB102" i="1"/>
  <c r="AD102" i="1" s="1"/>
  <c r="AC78" i="1"/>
  <c r="AB78" i="1"/>
  <c r="AD78" i="1" s="1"/>
  <c r="AC66" i="1"/>
  <c r="AB66" i="1"/>
  <c r="AD66" i="1" s="1"/>
  <c r="AC54" i="1"/>
  <c r="AB54" i="1"/>
  <c r="AD54" i="1" s="1"/>
  <c r="AC42" i="1"/>
  <c r="AB42" i="1"/>
  <c r="AD42" i="1" s="1"/>
  <c r="AC30" i="1"/>
  <c r="AB30" i="1"/>
  <c r="AD30" i="1" s="1"/>
  <c r="AC18" i="1"/>
  <c r="AB18" i="1"/>
  <c r="AD18" i="1" s="1"/>
  <c r="AB107" i="1"/>
  <c r="AD107" i="1" s="1"/>
  <c r="AB95" i="1"/>
  <c r="AD95" i="1" s="1"/>
  <c r="AB71" i="1"/>
  <c r="AD71" i="1" s="1"/>
  <c r="AB47" i="1"/>
  <c r="AD47" i="1" s="1"/>
  <c r="AR17" i="1" l="1"/>
  <c r="AR15" i="1"/>
  <c r="AR1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<sst xmlns="http://schemas.openxmlformats.org/spreadsheetml/2006/main" count="783" uniqueCount="359">
  <si>
    <t>Phase</t>
  </si>
  <si>
    <t>1420R1</t>
  </si>
  <si>
    <t>1430R1</t>
  </si>
  <si>
    <t>1450R1</t>
  </si>
  <si>
    <t>515R1</t>
  </si>
  <si>
    <t>515R2</t>
  </si>
  <si>
    <t>515R4</t>
  </si>
  <si>
    <t>520R1</t>
  </si>
  <si>
    <t>520R2</t>
  </si>
  <si>
    <t>520R4</t>
  </si>
  <si>
    <t>530R1</t>
  </si>
  <si>
    <t>532C6W</t>
  </si>
  <si>
    <t>550R1</t>
  </si>
  <si>
    <t>563C6W(40Amp)</t>
  </si>
  <si>
    <t>615R1</t>
  </si>
  <si>
    <t>615R2</t>
  </si>
  <si>
    <t>615R4</t>
  </si>
  <si>
    <t>620R1</t>
  </si>
  <si>
    <t>620R4</t>
  </si>
  <si>
    <t>630R1</t>
  </si>
  <si>
    <t>9C23U0</t>
  </si>
  <si>
    <t>9C23U2</t>
  </si>
  <si>
    <t>9C23U3</t>
  </si>
  <si>
    <t>9C23U4</t>
  </si>
  <si>
    <t>9C23U5</t>
  </si>
  <si>
    <t>9C24U0</t>
  </si>
  <si>
    <t>9C24U1</t>
  </si>
  <si>
    <t>9C24U2</t>
  </si>
  <si>
    <t>9C24U4</t>
  </si>
  <si>
    <t>9C24U5</t>
  </si>
  <si>
    <t>9C33U0</t>
  </si>
  <si>
    <t>9C33U1</t>
  </si>
  <si>
    <t>9C33U2</t>
  </si>
  <si>
    <t>9C33U3</t>
  </si>
  <si>
    <t>9C33U4</t>
  </si>
  <si>
    <t>9C33U5</t>
  </si>
  <si>
    <t>9C34U0</t>
  </si>
  <si>
    <t>9C34U1</t>
  </si>
  <si>
    <t>9C34U2</t>
  </si>
  <si>
    <t>9C34U4</t>
  </si>
  <si>
    <t>9C34U5</t>
  </si>
  <si>
    <t>9C53U0</t>
  </si>
  <si>
    <t>9C53U1</t>
  </si>
  <si>
    <t>9C53U2</t>
  </si>
  <si>
    <t>9C53U3</t>
  </si>
  <si>
    <t>9C53U4</t>
  </si>
  <si>
    <t>9C53U5</t>
  </si>
  <si>
    <t>9C54U0</t>
  </si>
  <si>
    <t>9C54U1</t>
  </si>
  <si>
    <t>9C54U2</t>
  </si>
  <si>
    <t>9C54U2/C75</t>
  </si>
  <si>
    <t>9C54U4</t>
  </si>
  <si>
    <t>9C54U5</t>
  </si>
  <si>
    <t>9C63U1</t>
  </si>
  <si>
    <t>9C63U2</t>
  </si>
  <si>
    <t>9C64U1</t>
  </si>
  <si>
    <t>9C64U2</t>
  </si>
  <si>
    <t>9R54U2</t>
  </si>
  <si>
    <t>IG 515R1</t>
  </si>
  <si>
    <t>IG 515R2</t>
  </si>
  <si>
    <t>IG 515R4</t>
  </si>
  <si>
    <t>IG 520R1</t>
  </si>
  <si>
    <t>IG 520R2</t>
  </si>
  <si>
    <t>IG 520R4</t>
  </si>
  <si>
    <t>IG 530R1</t>
  </si>
  <si>
    <t>IG 615R1</t>
  </si>
  <si>
    <t>IG 620R1</t>
  </si>
  <si>
    <t>IG 630R1</t>
  </si>
  <si>
    <t>IG L1420R1</t>
  </si>
  <si>
    <t>IG L1430R1</t>
  </si>
  <si>
    <t>IG L1520R1</t>
  </si>
  <si>
    <t>IG L1530R1</t>
  </si>
  <si>
    <t>IG L2120R1</t>
  </si>
  <si>
    <t>IG L2130R1</t>
  </si>
  <si>
    <t>IG L515R1</t>
  </si>
  <si>
    <t>IG L515R2</t>
  </si>
  <si>
    <t>IG L520R1</t>
  </si>
  <si>
    <t>IG L530R1</t>
  </si>
  <si>
    <t>IG L615R1</t>
  </si>
  <si>
    <t>IG L615R2</t>
  </si>
  <si>
    <t>IG L620R1</t>
  </si>
  <si>
    <t>IG L630R1</t>
  </si>
  <si>
    <t>L1420R1</t>
  </si>
  <si>
    <t>L1430R1</t>
  </si>
  <si>
    <t>L1520R1</t>
  </si>
  <si>
    <t>L1530R1</t>
  </si>
  <si>
    <t>L2120R1</t>
  </si>
  <si>
    <t>L2130R1</t>
  </si>
  <si>
    <t>L515R1</t>
  </si>
  <si>
    <t>L515R2</t>
  </si>
  <si>
    <t>L520R1</t>
  </si>
  <si>
    <t>L530R1</t>
  </si>
  <si>
    <t>L615R1</t>
  </si>
  <si>
    <t>L615R2</t>
  </si>
  <si>
    <t>L620R1</t>
  </si>
  <si>
    <t>L630R1</t>
  </si>
  <si>
    <t>MELTRIC</t>
  </si>
  <si>
    <t>Conduit Size</t>
  </si>
  <si>
    <t>Brand</t>
  </si>
  <si>
    <t>ABB</t>
  </si>
  <si>
    <t>Harting</t>
  </si>
  <si>
    <t>Hubbell</t>
  </si>
  <si>
    <t>Leviton</t>
  </si>
  <si>
    <t>MENNEKES</t>
  </si>
  <si>
    <t>Molex</t>
  </si>
  <si>
    <t>Walther Electric</t>
  </si>
  <si>
    <t>Phoenix Contact</t>
  </si>
  <si>
    <t>Arrow Hart Eaton</t>
  </si>
  <si>
    <t>Type</t>
  </si>
  <si>
    <t>Color</t>
  </si>
  <si>
    <t>Power Whip #</t>
  </si>
  <si>
    <t>Amperage (A)</t>
  </si>
  <si>
    <t>Instructions:</t>
  </si>
  <si>
    <t>Customer Project:</t>
  </si>
  <si>
    <t>Customer Contact Details:</t>
  </si>
  <si>
    <t>Other details:</t>
  </si>
  <si>
    <t>Notes</t>
  </si>
  <si>
    <t>CIRCUIT BREAKER</t>
  </si>
  <si>
    <t>COMMENTS</t>
  </si>
  <si>
    <t>Custom built</t>
  </si>
  <si>
    <t>Messages</t>
  </si>
  <si>
    <t>N/A</t>
  </si>
  <si>
    <t>Other</t>
  </si>
  <si>
    <t>Eaton</t>
  </si>
  <si>
    <t>Generic brand</t>
  </si>
  <si>
    <t>GCG Data Center Power Whips Configurator</t>
  </si>
  <si>
    <t xml:space="preserve">Rev8 </t>
  </si>
  <si>
    <t>Revision</t>
  </si>
  <si>
    <t>Date</t>
  </si>
  <si>
    <t>Changes</t>
  </si>
  <si>
    <t>Add a Revision tab</t>
  </si>
  <si>
    <t>Add a Receptacle - Plug tab</t>
  </si>
  <si>
    <t>Replace "GCG Data Centers Power Whip" by "GCG Data Center Power Whips"</t>
  </si>
  <si>
    <t>Replace "Receptacle" by "Receptacle &amp; Plug"</t>
  </si>
  <si>
    <t>MESSAGES</t>
  </si>
  <si>
    <t>Adjust messages</t>
  </si>
  <si>
    <t>Part Number</t>
  </si>
  <si>
    <t>530P9W</t>
  </si>
  <si>
    <t>530R9W</t>
  </si>
  <si>
    <t>560P9W</t>
  </si>
  <si>
    <t>560R9W</t>
  </si>
  <si>
    <t>330P6W</t>
  </si>
  <si>
    <t>330R6W</t>
  </si>
  <si>
    <t>430P7W</t>
  </si>
  <si>
    <t>430R7W</t>
  </si>
  <si>
    <t>520P9W</t>
  </si>
  <si>
    <t>520R9W</t>
  </si>
  <si>
    <t xml:space="preserve">Remove auto selection of wire AWG and conduit size </t>
  </si>
  <si>
    <t>Include in the Configurator the 5 plugs and 5 receptacles with the Generic P/N.</t>
  </si>
  <si>
    <t>Make the Generic P/N of the 5 plugs and 5 receptacles appears first on the drop lists of the configurator</t>
  </si>
  <si>
    <t>Rev9</t>
  </si>
  <si>
    <t>Amperage Rating</t>
  </si>
  <si>
    <t>Amperage Rating (A)</t>
  </si>
  <si>
    <t>Number of Poles</t>
  </si>
  <si>
    <t>Number of Wires</t>
  </si>
  <si>
    <t>Receptacle</t>
  </si>
  <si>
    <t>Plug</t>
  </si>
  <si>
    <t>Connector</t>
  </si>
  <si>
    <t>Please enter part number</t>
  </si>
  <si>
    <t>Please select preferred brand</t>
  </si>
  <si>
    <t>Receptacle / Plug / Connector</t>
  </si>
  <si>
    <t>FIRST RECEPTACLE / PLUG / CONNECTOR</t>
  </si>
  <si>
    <t>SECOND RECEPTACLE / PLUG / CONNECTOR</t>
  </si>
  <si>
    <t>Redesign Configurator for Generic P/Ns only</t>
  </si>
  <si>
    <t>First P/N compatible with second P/N</t>
  </si>
  <si>
    <t>POSSIBLE INCOMPATIBILITY BETWEEN FIRST &amp; SECOND P/N</t>
  </si>
  <si>
    <t>1/2"</t>
  </si>
  <si>
    <t>3/4"</t>
  </si>
  <si>
    <t xml:space="preserve">Rev10 </t>
  </si>
  <si>
    <t>Wire Size AWG</t>
  </si>
  <si>
    <t>Single</t>
  </si>
  <si>
    <t>Three</t>
  </si>
  <si>
    <t>Item LIST</t>
  </si>
  <si>
    <t>Wire Gauge (AWG)</t>
  </si>
  <si>
    <t>I don't know</t>
  </si>
  <si>
    <t>whips@gogcg.com</t>
  </si>
  <si>
    <t>Configurator Revision:</t>
  </si>
  <si>
    <t>Leave blank</t>
  </si>
  <si>
    <t>Insulation Type</t>
  </si>
  <si>
    <t>THHN / THWN / THWN-2</t>
  </si>
  <si>
    <t>XHHW / XHHW-2</t>
  </si>
  <si>
    <t>Please select insulation type</t>
  </si>
  <si>
    <t>Calculation needed</t>
  </si>
  <si>
    <t>Rev11</t>
  </si>
  <si>
    <t>Add whips@gogcg.com</t>
  </si>
  <si>
    <t xml:space="preserve">Ready to implement calculations for the Wire Gauge AWG and the Conduit Size (Inch) </t>
  </si>
  <si>
    <t>Please select conduit size</t>
  </si>
  <si>
    <t>Please select wire gauge</t>
  </si>
  <si>
    <t>AWG Size</t>
  </si>
  <si>
    <t>75°C Ampacity (A)</t>
  </si>
  <si>
    <t>90°C Ampacity (A)</t>
  </si>
  <si>
    <t>Circular Mils (cmil)</t>
  </si>
  <si>
    <t>Max Ambient Temp (°F)</t>
  </si>
  <si>
    <t>Factor</t>
  </si>
  <si>
    <t>Adjustment Factors for More Than Three Current-Carrying Conductors - NEC Table 310.15(B)(3)(a)</t>
  </si>
  <si>
    <t>Ambient Temperature Correction Factors Based on 30°C (86°F) - NEC Table 310.15(B)(2)(a)</t>
  </si>
  <si>
    <t>125/250</t>
  </si>
  <si>
    <t>120/208</t>
  </si>
  <si>
    <t>System Voltage (V)</t>
  </si>
  <si>
    <t>120</t>
  </si>
  <si>
    <t>240</t>
  </si>
  <si>
    <t>277</t>
  </si>
  <si>
    <t>480</t>
  </si>
  <si>
    <t>Please enter maximum system ambient temperature (°F)</t>
  </si>
  <si>
    <t>Please enter system amperage (A)</t>
  </si>
  <si>
    <t>Ampacity (A)</t>
  </si>
  <si>
    <t>Please enter cable length (Feet)</t>
  </si>
  <si>
    <t>Ambient Temperature Correction Factor</t>
  </si>
  <si>
    <t>Adjustment Factors Current-Carrying Conductors</t>
  </si>
  <si>
    <t>Wire Gauge for Amperage at 75(°C)</t>
  </si>
  <si>
    <t>Wire Gauge for Ampacity at 90(°C)</t>
  </si>
  <si>
    <t>Voltage Drop 12 AWG</t>
  </si>
  <si>
    <t>Voltage Drop 14 AWG</t>
  </si>
  <si>
    <t>Voltage Drop 10 AWG</t>
  </si>
  <si>
    <t>Voltage Drop 8 AWG</t>
  </si>
  <si>
    <t>Voltage Drop 6 AWG</t>
  </si>
  <si>
    <t>Voltage Drop 4 AWG</t>
  </si>
  <si>
    <t>Voltage Drop 3 AWG</t>
  </si>
  <si>
    <t>Wire Gauge for VD &lt; 3%</t>
  </si>
  <si>
    <t>Voltage Drop 18 AWG</t>
  </si>
  <si>
    <t>Voltage Drop 16 AWG</t>
  </si>
  <si>
    <t>Voltage Drop 2 AWG</t>
  </si>
  <si>
    <t>Voltage Drop 1 AWG</t>
  </si>
  <si>
    <t>Rev12</t>
  </si>
  <si>
    <t>Add POWER WHIP / SYSTEM PARAMETERS</t>
  </si>
  <si>
    <t>Add Wire Size and Conduit Size</t>
  </si>
  <si>
    <t>3/8"</t>
  </si>
  <si>
    <t>1"</t>
  </si>
  <si>
    <t>2"</t>
  </si>
  <si>
    <t>3"</t>
  </si>
  <si>
    <t>4"</t>
  </si>
  <si>
    <t>Conduit inner OD</t>
  </si>
  <si>
    <t>Total Wire Area (in2)
THHN / THWN / THWN-2</t>
  </si>
  <si>
    <t>Total Wire Area (in2)
XHHW / XHHW-2</t>
  </si>
  <si>
    <t>OD (Inch)
XHHW / XHHW-2</t>
  </si>
  <si>
    <t>OD (Inch)
THHN / THWN / THWN-2</t>
  </si>
  <si>
    <t>Suggested Minimum
Conductor Gauge (AWG)</t>
  </si>
  <si>
    <t>Add suggested min Wire Size per NEC and suggested min Conduit Size per NEC</t>
  </si>
  <si>
    <t>Liquid-Tight Flexible Metal Conduit (LFMC) - NEC Chapter 9 -Table 4</t>
  </si>
  <si>
    <t>Trade Size</t>
  </si>
  <si>
    <t>Suggested Minimum 
Conduit Trade Size (Inch)</t>
  </si>
  <si>
    <t>Suggested Conduit Trade Size (Inch)
XHHW / XHHW-2</t>
  </si>
  <si>
    <t>Suggested Conduit Trade Size (Inch)
THHN / THWN / THWN-2</t>
  </si>
  <si>
    <t>Total Conduit for 40% fill ratio 
THHN / THWN / THWN-2</t>
  </si>
  <si>
    <t>Total Conduit for 40% fill ratio 
XHHW / XHHW-2</t>
  </si>
  <si>
    <t>Dimensions of Insulated Conductors and Fixture Wires, XHHW / XHHW-2  - NEC Chapter 9 - Table 5</t>
  </si>
  <si>
    <t>Dimensions of Insulated Conductors and Fixture Wires, THHN, THWN, THWN-2 - NEC Chapter 9 - Table 5</t>
  </si>
  <si>
    <t>Preferred Trade Size (Inch)</t>
  </si>
  <si>
    <t>Conductor Properties - NEC Table 310.15(B)(16) - COPPER 90°C &amp; Conductor Properties - NEC Chapter 9 - Table 8</t>
  </si>
  <si>
    <t>Rev13</t>
  </si>
  <si>
    <t>Add Single and Triple phase for Voltage drop calc</t>
  </si>
  <si>
    <t>Please select phase</t>
  </si>
  <si>
    <t>Wire Insulation Type</t>
  </si>
  <si>
    <t>Phase factor for Voltage Drop</t>
  </si>
  <si>
    <t>Total Number of Wires</t>
  </si>
  <si>
    <t>Maximum Ambient Temperature (°F)</t>
  </si>
  <si>
    <t>Rev14</t>
  </si>
  <si>
    <t>Please enter your requirement</t>
  </si>
  <si>
    <t>Housing Color</t>
  </si>
  <si>
    <t xml:space="preserve"> 240/415</t>
  </si>
  <si>
    <t>380/415</t>
  </si>
  <si>
    <t>320C6W</t>
  </si>
  <si>
    <t>Blue</t>
  </si>
  <si>
    <t>330C6W</t>
  </si>
  <si>
    <t>360C6W</t>
  </si>
  <si>
    <t>4100C9W</t>
  </si>
  <si>
    <t>1-1/4"</t>
  </si>
  <si>
    <t>420C9W</t>
  </si>
  <si>
    <t>430C7W</t>
  </si>
  <si>
    <t>Red</t>
  </si>
  <si>
    <t>430C9W</t>
  </si>
  <si>
    <t>460C9VO</t>
  </si>
  <si>
    <t>460C9W</t>
  </si>
  <si>
    <t>5100C9W</t>
  </si>
  <si>
    <t>560C9W</t>
  </si>
  <si>
    <t>Yellow</t>
  </si>
  <si>
    <t>Orange</t>
  </si>
  <si>
    <t>L715R1</t>
  </si>
  <si>
    <t>Label fields implemented</t>
  </si>
  <si>
    <t>Pigtail</t>
  </si>
  <si>
    <t xml:space="preserve">N/A </t>
  </si>
  <si>
    <t xml:space="preserve"> N/A</t>
  </si>
  <si>
    <t>Rev15</t>
  </si>
  <si>
    <t>Column I - change Phase to "Three" instead of triple</t>
  </si>
  <si>
    <t>Column Y - correct typo to "Preferred"</t>
  </si>
  <si>
    <t xml:space="preserve">Preferred Conductor Gauge (AWG) </t>
  </si>
  <si>
    <t>Please select mounting hardware type</t>
  </si>
  <si>
    <t>Mounting Hardware</t>
  </si>
  <si>
    <t>Pedestal Clamp without nut</t>
  </si>
  <si>
    <t>Pedestal Clamp with nut</t>
  </si>
  <si>
    <t>Uni-Strut Bolt Single</t>
  </si>
  <si>
    <t>Uni-Strut Bolt Double</t>
  </si>
  <si>
    <t>Mounting Ears</t>
  </si>
  <si>
    <t>Mounting Plate</t>
  </si>
  <si>
    <t>C50 Bracket</t>
  </si>
  <si>
    <t>B-Line Flange Beam Clamp</t>
  </si>
  <si>
    <t>Cast Beam Clamp</t>
  </si>
  <si>
    <t>B-Line Conduit Hanger</t>
  </si>
  <si>
    <t>Fill out the white cells to configure power whips and entry requirements.</t>
  </si>
  <si>
    <t>MOUNTING HARDWARE</t>
  </si>
  <si>
    <t>Label info "Receptacle / Plug / Connector"</t>
  </si>
  <si>
    <t>Make Column S a dropdown with the standard Mounting types</t>
  </si>
  <si>
    <t>Receptacle-(Isolated-Ground)</t>
  </si>
  <si>
    <t>Receptacle-(Isolated-Ground-Locking)</t>
  </si>
  <si>
    <t>Voltage Rating (VAC)</t>
  </si>
  <si>
    <t>Please select system voltage (VAC)</t>
  </si>
  <si>
    <t>Conductor Gauge (AWG)</t>
  </si>
  <si>
    <t>Clean up of Receptacle / Plug / Connector</t>
  </si>
  <si>
    <t>Correct issues on number of wires and number of poles</t>
  </si>
  <si>
    <t>1-1/2"</t>
  </si>
  <si>
    <t>2-1/2"</t>
  </si>
  <si>
    <t>3-1/2"</t>
  </si>
  <si>
    <t>Russellstoll by ABB</t>
  </si>
  <si>
    <t>Remove smaller AWG 14</t>
  </si>
  <si>
    <t>Correct bugs</t>
  </si>
  <si>
    <t>Clean up of Receptacle / Plug / Connector + housing color</t>
  </si>
  <si>
    <t>Email completed form to:</t>
  </si>
  <si>
    <t>POWER WHIP INFORMATION</t>
  </si>
  <si>
    <t>Panel</t>
  </si>
  <si>
    <t>Circuit</t>
  </si>
  <si>
    <t>Location</t>
  </si>
  <si>
    <t>Size of beam/bolt/clamp</t>
  </si>
  <si>
    <t>Please select circuit breaker</t>
  </si>
  <si>
    <t>Mounting Hardware Size (Inch)</t>
  </si>
  <si>
    <t>Please select mounting hardware size (Inch)</t>
  </si>
  <si>
    <t>ABB Pro Line</t>
  </si>
  <si>
    <t>ABB Pro Line Left</t>
  </si>
  <si>
    <t>ABB Pro Line Right</t>
  </si>
  <si>
    <t>Allen-Bradley</t>
  </si>
  <si>
    <t>CH BAB (Bolt-In)</t>
  </si>
  <si>
    <t>Eaton GHB</t>
  </si>
  <si>
    <t>Eaton QBHW</t>
  </si>
  <si>
    <t>GE THHQB (Bolt-In) 22kAIC</t>
  </si>
  <si>
    <t>GE THQ (Plug-In)</t>
  </si>
  <si>
    <t>GE THQB (Bolt-In) 10kAIC</t>
  </si>
  <si>
    <t>LZ-PL</t>
  </si>
  <si>
    <t>LZ-S</t>
  </si>
  <si>
    <t>Siemens</t>
  </si>
  <si>
    <t>SqD EDB</t>
  </si>
  <si>
    <t>SqD EGB</t>
  </si>
  <si>
    <t>SqD EJB</t>
  </si>
  <si>
    <t>SqD QO (Plug-In)</t>
  </si>
  <si>
    <t>SqD QOB (Bolt-In) 10kAIC</t>
  </si>
  <si>
    <t>SqD QOB-FS (Bolt-In)</t>
  </si>
  <si>
    <t>SqD QOB-VH (Bolt-In) 22kAIC</t>
  </si>
  <si>
    <t>SqD QOB-VH-FS (Bolt-In)</t>
  </si>
  <si>
    <t>SqD QO-FS</t>
  </si>
  <si>
    <t>Circuit Breaker</t>
  </si>
  <si>
    <t>Circuit Breaker Brand &amp; Style</t>
  </si>
  <si>
    <t>Cable Length (Feet)</t>
  </si>
  <si>
    <t xml:space="preserve"> CABLE &amp; LIQUID-TIGHT FLEXIBLE METAL CONDUIT (LFMC)</t>
  </si>
  <si>
    <t>SYSTEM PARAMETERS</t>
  </si>
  <si>
    <t>Mounting hardware type</t>
  </si>
  <si>
    <t>Rev16</t>
  </si>
  <si>
    <t>replace "GCG Data Centers contact:" with "Email completed from to:"</t>
  </si>
  <si>
    <t>Adjust Label Fields to match Leominster template</t>
  </si>
  <si>
    <t>Remove Quantity</t>
  </si>
  <si>
    <t>Implement size for mounting hardware</t>
  </si>
  <si>
    <t>Add Circuit Breakers list and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</si>
</sst>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thick">
        <color indexed="64"/>
      </top>
      <bottom style="thick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3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  <protection locked="0" hidden="1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Protection="1"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 hidden="1"/>
    </xf>
    <xf numFmtId="0" fontId="4" fillId="2" borderId="14" xfId="0" applyFont="1" applyFill="1" applyBorder="1" applyAlignment="1" applyProtection="1">
      <alignment horizontal="center" vertical="center" wrapText="1"/>
      <protection locked="0" hidden="1"/>
    </xf>
    <xf numFmtId="0" fontId="2" fillId="0" borderId="26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 hidden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center" vertical="center" wrapText="1"/>
      <protection locked="0" hidden="1"/>
    </xf>
    <xf numFmtId="0" fontId="4" fillId="0" borderId="20" xfId="0" applyFont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1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 hidden="1"/>
    </xf>
    <xf numFmtId="0" fontId="4" fillId="0" borderId="13" xfId="0" applyFont="1" applyBorder="1" applyAlignment="1" applyProtection="1">
      <alignment horizontal="center" vertical="center" wrapText="1"/>
      <protection locked="0" hidden="1"/>
    </xf>
    <xf numFmtId="0" fontId="4" fillId="0" borderId="25" xfId="0" applyFont="1" applyBorder="1" applyAlignment="1" applyProtection="1">
      <alignment horizontal="center" vertical="center" wrapText="1"/>
      <protection locked="0" hidden="1"/>
    </xf>
    <xf numFmtId="0" fontId="4" fillId="0" borderId="17" xfId="0" applyFont="1" applyBorder="1" applyAlignment="1" applyProtection="1">
      <alignment horizontal="center" vertical="center" wrapText="1"/>
      <protection locked="0" hidden="1"/>
    </xf>
    <xf numFmtId="0" fontId="4" fillId="0" borderId="18" xfId="0" applyFont="1" applyBorder="1" applyAlignment="1" applyProtection="1">
      <alignment horizontal="center" vertical="center" wrapText="1"/>
      <protection locked="0"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36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locked="0" hidden="1"/>
    </xf>
    <xf numFmtId="0" fontId="4" fillId="2" borderId="37" xfId="0" applyFont="1" applyFill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4" fillId="2" borderId="41" xfId="0" applyFont="1" applyFill="1" applyBorder="1" applyAlignment="1" applyProtection="1">
      <alignment horizontal="center" vertical="center" wrapText="1"/>
      <protection locked="0" hidden="1"/>
    </xf>
    <xf numFmtId="0" fontId="4" fillId="2" borderId="41" xfId="0" applyFont="1" applyFill="1" applyBorder="1" applyAlignment="1" applyProtection="1">
      <alignment horizontal="center" vertical="center" wrapText="1"/>
      <protection hidden="1"/>
    </xf>
    <xf numFmtId="0" fontId="4" fillId="2" borderId="42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locked="0" hidden="1"/>
    </xf>
    <xf numFmtId="0" fontId="4" fillId="0" borderId="36" xfId="0" applyFont="1" applyBorder="1" applyAlignment="1" applyProtection="1">
      <alignment horizontal="center" vertical="center" wrapText="1"/>
      <protection locked="0" hidden="1"/>
    </xf>
    <xf numFmtId="0" fontId="4" fillId="0" borderId="40" xfId="0" applyFont="1" applyBorder="1" applyAlignment="1" applyProtection="1">
      <alignment horizontal="center" vertical="center" wrapText="1"/>
      <protection locked="0" hidden="1"/>
    </xf>
    <xf numFmtId="0" fontId="4" fillId="0" borderId="21" xfId="0" applyFont="1" applyBorder="1" applyAlignment="1" applyProtection="1">
      <alignment horizontal="center" vertical="center" wrapText="1"/>
      <protection locked="0"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locked="0" hidden="1"/>
    </xf>
    <xf numFmtId="0" fontId="4" fillId="0" borderId="39" xfId="0" applyFont="1" applyBorder="1" applyAlignment="1" applyProtection="1">
      <alignment horizontal="center" vertical="center" wrapText="1"/>
      <protection locked="0" hidden="1"/>
    </xf>
    <xf numFmtId="0" fontId="4" fillId="0" borderId="30" xfId="0" applyFont="1" applyBorder="1" applyAlignment="1" applyProtection="1">
      <alignment horizontal="center" vertical="center" wrapText="1"/>
      <protection locked="0" hidden="1"/>
    </xf>
    <xf numFmtId="0" fontId="4" fillId="0" borderId="11" xfId="0" applyFont="1" applyBorder="1" applyAlignment="1" applyProtection="1">
      <alignment horizontal="center" vertical="center" wrapText="1"/>
      <protection locked="0" hidden="1"/>
    </xf>
    <xf numFmtId="0" fontId="4" fillId="0" borderId="12" xfId="0" applyFont="1" applyBorder="1" applyAlignment="1" applyProtection="1">
      <alignment horizontal="center" vertical="center" wrapText="1"/>
      <protection locked="0" hidden="1"/>
    </xf>
    <xf numFmtId="0" fontId="4" fillId="0" borderId="37" xfId="0" applyFont="1" applyBorder="1" applyAlignment="1" applyProtection="1">
      <alignment horizontal="center" vertical="center" wrapText="1"/>
      <protection locked="0" hidden="1"/>
    </xf>
    <xf numFmtId="0" fontId="4" fillId="0" borderId="14" xfId="0" applyFont="1" applyBorder="1" applyAlignment="1" applyProtection="1">
      <alignment horizontal="center" vertical="center" wrapText="1"/>
      <protection locked="0"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  <protection locked="0" hidden="1"/>
    </xf>
    <xf numFmtId="0" fontId="4" fillId="2" borderId="39" xfId="0" applyFont="1" applyFill="1" applyBorder="1" applyAlignment="1" applyProtection="1">
      <alignment horizontal="center" vertical="center" wrapText="1"/>
      <protection locked="0" hidden="1"/>
    </xf>
    <xf numFmtId="0" fontId="4" fillId="2" borderId="37" xfId="0" applyFont="1" applyFill="1" applyBorder="1" applyAlignment="1" applyProtection="1">
      <alignment horizontal="center" vertical="center" wrapText="1"/>
      <protection locked="0" hidden="1"/>
    </xf>
    <xf numFmtId="0" fontId="2" fillId="2" borderId="44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4" fillId="2" borderId="43" xfId="0" applyFont="1" applyFill="1" applyBorder="1" applyAlignment="1" applyProtection="1">
      <alignment horizontal="center" vertical="center" wrapText="1"/>
      <protection locked="0"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4" fillId="0" borderId="41" xfId="0" applyFont="1" applyBorder="1" applyAlignment="1" applyProtection="1">
      <alignment horizontal="center" vertical="center" wrapText="1"/>
      <protection locked="0" hidden="1"/>
    </xf>
    <xf numFmtId="0" fontId="4" fillId="0" borderId="44" xfId="0" applyFont="1" applyBorder="1" applyAlignment="1" applyProtection="1">
      <alignment horizontal="center" vertical="center" wrapText="1"/>
      <protection locked="0" hidden="1"/>
    </xf>
    <xf numFmtId="0" fontId="4" fillId="0" borderId="45" xfId="0" applyFont="1" applyBorder="1" applyAlignment="1" applyProtection="1">
      <alignment horizontal="center" vertical="center" wrapText="1"/>
      <protection locked="0" hidden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CF152B2-985A-41A2-A473-031079167272}"/>
  </cellStyles>
  <dxfs count="9"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Sheet1-style" pivot="0" count="3" xr9:uid="{08EC23D2-113E-4A50-8B83-48083163C221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hips@gogcg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A191"/>
  <sheetViews>
    <sheetView tabSelected="1" zoomScale="85" zoomScaleNormal="85" zoomScaleSheetLayoutView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G11" sqref="G11"/>
    </sheetView>
  </sheetViews>
  <sheetFormatPr defaultRowHeight="15.75" x14ac:dyDescent="0.25"/>
  <cols>
    <col min="1" max="1" width="26.7109375" style="5" bestFit="1" customWidth="1"/>
    <col min="2" max="7" width="26.7109375" style="5" customWidth="1"/>
    <col min="8" max="8" width="43.5703125" style="5" customWidth="1"/>
    <col min="9" max="12" width="26.7109375" style="5" customWidth="1"/>
    <col min="13" max="13" width="46.140625" style="5" bestFit="1" customWidth="1"/>
    <col min="14" max="25" width="26.7109375" style="5" customWidth="1"/>
    <col min="26" max="43" width="26.7109375" style="5" hidden="1" customWidth="1"/>
    <col min="44" max="45" width="26.7109375" style="5" customWidth="1"/>
    <col min="46" max="56" width="26.7109375" style="5" hidden="1" customWidth="1"/>
    <col min="57" max="58" width="26.7109375" style="5" customWidth="1"/>
    <col min="59" max="60" width="30.140625" style="5" customWidth="1"/>
    <col min="61" max="66" width="26.7109375" style="5" customWidth="1"/>
    <col min="67" max="67" width="44" style="5" bestFit="1" customWidth="1"/>
    <col min="68" max="72" width="26.7109375" style="5" customWidth="1"/>
    <col min="73" max="73" width="76.7109375" style="5" customWidth="1"/>
    <col min="74" max="74" width="142.85546875" style="5" customWidth="1"/>
    <col min="75" max="75" width="9.140625" customWidth="1"/>
    <col min="76" max="76" width="58.42578125" style="12" hidden="1" customWidth="1"/>
    <col min="77" max="77" width="9.140625" style="12" hidden="1" customWidth="1"/>
    <col min="78" max="78" width="28.28515625" style="12" hidden="1" customWidth="1"/>
    <col min="79" max="79" width="9.140625" style="12" hidden="1" customWidth="1"/>
    <col min="80" max="80" width="31.85546875" style="12" hidden="1" customWidth="1"/>
    <col min="81" max="81" width="9.140625" style="12" hidden="1" customWidth="1"/>
    <col min="82" max="82" width="28.140625" style="12" hidden="1" customWidth="1"/>
    <col min="83" max="83" width="9.140625" style="12" hidden="1" customWidth="1"/>
    <col min="84" max="84" width="19.7109375" style="12" hidden="1" customWidth="1"/>
    <col min="85" max="85" width="9.140625" style="12" hidden="1" customWidth="1"/>
    <col min="86" max="86" width="32.28515625" style="12" hidden="1" customWidth="1"/>
    <col min="87" max="87" width="9.140625" style="12" hidden="1" customWidth="1"/>
    <col min="88" max="88" width="34.5703125" style="12" hidden="1" customWidth="1"/>
    <col min="89" max="89" width="8.7109375" style="12" hidden="1" customWidth="1"/>
    <col min="90" max="90" width="37.5703125" style="12" hidden="1" customWidth="1"/>
    <col min="91" max="91" width="9.140625" style="12" hidden="1" customWidth="1"/>
    <col min="92" max="92" width="43.85546875" style="12" hidden="1" customWidth="1"/>
    <col min="93" max="93" width="9.140625" style="12" hidden="1" customWidth="1"/>
    <col min="94" max="94" width="30.7109375" style="12" hidden="1" customWidth="1"/>
    <col min="95" max="95" width="9.140625" style="12" hidden="1" customWidth="1"/>
    <col min="96" max="96" width="30.7109375" style="19" hidden="1" customWidth="1"/>
    <col min="97" max="97" width="44.28515625" style="21" hidden="1" customWidth="1"/>
    <col min="98" max="98" width="38" style="21" hidden="1" customWidth="1"/>
    <col min="99" max="99" width="34.42578125" style="21" hidden="1" customWidth="1"/>
    <col min="100" max="100" width="29.5703125" style="21" hidden="1" customWidth="1"/>
    <col min="101" max="107" width="30.7109375" style="21" hidden="1" customWidth="1"/>
    <col min="108" max="108" width="9.140625" hidden="1" customWidth="1"/>
    <col min="109" max="109" width="19.140625" style="21" hidden="1" customWidth="1"/>
    <col min="110" max="110" width="9.85546875" style="21" hidden="1" customWidth="1"/>
    <col min="111" max="111" width="24.5703125" style="21" hidden="1" customWidth="1"/>
    <col min="112" max="112" width="18.85546875" style="21" hidden="1" customWidth="1"/>
    <col min="113" max="113" width="18" style="21" hidden="1" customWidth="1"/>
    <col min="114" max="114" width="9.85546875" style="21" hidden="1" customWidth="1"/>
    <col min="115" max="116" width="18.85546875" style="21" hidden="1" customWidth="1"/>
    <col min="117" max="117" width="31" hidden="1" customWidth="1"/>
    <col min="118" max="118" width="6.7109375" hidden="1" customWidth="1"/>
    <col min="119" max="119" width="9.140625" hidden="1" customWidth="1"/>
    <col min="120" max="120" width="30.5703125" hidden="1" customWidth="1"/>
    <col min="121" max="121" width="6.7109375" hidden="1" customWidth="1"/>
    <col min="122" max="122" width="9.140625" hidden="1" customWidth="1"/>
    <col min="123" max="124" width="26.85546875" hidden="1" customWidth="1"/>
    <col min="125" max="125" width="9" hidden="1" customWidth="1"/>
    <col min="126" max="127" width="25.85546875" hidden="1" customWidth="1"/>
    <col min="128" max="128" width="9.42578125" hidden="1" customWidth="1"/>
    <col min="129" max="131" width="18.140625" hidden="1" customWidth="1"/>
    <col min="132" max="132" width="9.140625" customWidth="1"/>
  </cols>
  <sheetData>
    <row r="1" spans="1:131" ht="61.5" x14ac:dyDescent="0.9">
      <c r="A1" s="2" t="e" vm="1">
        <v>#VALUE!</v>
      </c>
      <c r="B1" s="121" t="s">
        <v>125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3" t="e" vm="1">
        <v>#VALUE!</v>
      </c>
    </row>
    <row r="2" spans="1:131" ht="18.75" customHeight="1" x14ac:dyDescent="0.9">
      <c r="A2" s="9" t="s">
        <v>316</v>
      </c>
      <c r="B2" s="59" t="s">
        <v>175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3"/>
      <c r="BZ2"/>
      <c r="DG2" s="20"/>
      <c r="DH2" s="60"/>
      <c r="DI2" s="60"/>
    </row>
    <row r="3" spans="1:131" s="12" customFormat="1" ht="18.75" customHeight="1" x14ac:dyDescent="0.25">
      <c r="A3" s="9" t="s">
        <v>112</v>
      </c>
      <c r="B3" s="22" t="s">
        <v>298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54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1"/>
      <c r="CR3" s="19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E3" s="21"/>
      <c r="DF3" s="21"/>
      <c r="DG3" s="21"/>
      <c r="DH3" s="5"/>
      <c r="DI3" s="21"/>
      <c r="DJ3" s="21"/>
    </row>
    <row r="4" spans="1:131" s="12" customFormat="1" ht="18" customHeight="1" x14ac:dyDescent="0.25">
      <c r="A4" s="9" t="s">
        <v>114</v>
      </c>
      <c r="C4" s="4"/>
      <c r="D4" s="4"/>
      <c r="E4" s="23"/>
      <c r="F4" s="23"/>
      <c r="G4" s="23"/>
      <c r="H4" s="23"/>
      <c r="I4" s="23"/>
      <c r="J4" s="23"/>
      <c r="K4" s="23"/>
      <c r="L4" s="23"/>
      <c r="M4" s="23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11"/>
      <c r="CR4" s="19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E4" s="21"/>
      <c r="DF4" s="21"/>
      <c r="DG4" s="21"/>
      <c r="DH4" s="21"/>
      <c r="DI4" s="21"/>
      <c r="DJ4" s="21"/>
      <c r="DK4" s="21"/>
    </row>
    <row r="5" spans="1:131" s="12" customFormat="1" ht="18" customHeight="1" x14ac:dyDescent="0.25">
      <c r="A5" s="9" t="s">
        <v>113</v>
      </c>
      <c r="B5" s="44"/>
      <c r="C5" s="1"/>
      <c r="D5" s="1"/>
      <c r="E5" s="1"/>
      <c r="F5" s="1"/>
      <c r="G5" s="1"/>
      <c r="H5" s="1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7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E5" s="21"/>
      <c r="DF5" s="21"/>
      <c r="DG5" s="21"/>
      <c r="DH5" s="21"/>
      <c r="DI5" s="21"/>
      <c r="DJ5" s="21"/>
      <c r="DL5" s="21"/>
    </row>
    <row r="6" spans="1:131" s="12" customFormat="1" ht="18" customHeight="1" x14ac:dyDescent="0.25">
      <c r="A6" s="9" t="s">
        <v>115</v>
      </c>
      <c r="B6" s="44"/>
      <c r="C6" s="1"/>
      <c r="D6" s="1"/>
      <c r="E6" s="1"/>
      <c r="F6" s="1"/>
      <c r="G6" s="1"/>
      <c r="H6" s="1"/>
      <c r="I6" s="25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7"/>
      <c r="CR6" s="19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E6" s="21"/>
      <c r="DF6" s="21"/>
      <c r="DG6" s="21"/>
      <c r="DH6" s="21"/>
      <c r="DI6" s="21"/>
      <c r="DJ6" s="21"/>
      <c r="DK6" s="21"/>
      <c r="DL6" s="21"/>
    </row>
    <row r="7" spans="1:131" s="12" customFormat="1" ht="18" customHeight="1" thickBot="1" x14ac:dyDescent="0.3">
      <c r="A7" s="43" t="s">
        <v>176</v>
      </c>
      <c r="B7" s="45">
        <v>16</v>
      </c>
      <c r="C7" s="28"/>
      <c r="D7" s="28"/>
      <c r="E7" s="28"/>
      <c r="F7" s="28"/>
      <c r="G7" s="28"/>
      <c r="H7" s="28"/>
      <c r="I7" s="29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3"/>
      <c r="CR7" s="39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K7" s="21"/>
      <c r="DL7" s="21"/>
    </row>
    <row r="8" spans="1:131" s="17" customFormat="1" ht="30" customHeight="1" thickTop="1" thickBot="1" x14ac:dyDescent="0.3">
      <c r="A8" s="123" t="s">
        <v>110</v>
      </c>
      <c r="B8" s="125" t="s">
        <v>317</v>
      </c>
      <c r="C8" s="126"/>
      <c r="D8" s="127"/>
      <c r="E8" s="125" t="s">
        <v>351</v>
      </c>
      <c r="F8" s="126"/>
      <c r="G8" s="126"/>
      <c r="H8" s="126"/>
      <c r="I8" s="125" t="s">
        <v>161</v>
      </c>
      <c r="J8" s="126"/>
      <c r="K8" s="126"/>
      <c r="L8" s="126"/>
      <c r="M8" s="126"/>
      <c r="N8" s="126"/>
      <c r="O8" s="126"/>
      <c r="P8" s="126"/>
      <c r="Q8" s="126"/>
      <c r="R8" s="127"/>
      <c r="S8" s="125" t="s">
        <v>299</v>
      </c>
      <c r="T8" s="126"/>
      <c r="U8" s="127"/>
      <c r="V8" s="125" t="s">
        <v>350</v>
      </c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7"/>
      <c r="BG8" s="125" t="s">
        <v>117</v>
      </c>
      <c r="BH8" s="126"/>
      <c r="BI8" s="126"/>
      <c r="BJ8" s="127"/>
      <c r="BK8" s="125" t="s">
        <v>162</v>
      </c>
      <c r="BL8" s="126"/>
      <c r="BM8" s="126"/>
      <c r="BN8" s="126"/>
      <c r="BO8" s="126"/>
      <c r="BP8" s="126"/>
      <c r="BQ8" s="126"/>
      <c r="BR8" s="126"/>
      <c r="BS8" s="126"/>
      <c r="BT8" s="126"/>
      <c r="BU8" s="127"/>
      <c r="BV8" s="40" t="s">
        <v>118</v>
      </c>
      <c r="CR8" s="106" t="s">
        <v>172</v>
      </c>
      <c r="CS8" s="106">
        <v>1</v>
      </c>
      <c r="CT8" s="106">
        <v>2</v>
      </c>
      <c r="CU8" s="106">
        <v>3</v>
      </c>
      <c r="CV8" s="106">
        <v>4</v>
      </c>
      <c r="CW8" s="106">
        <v>5</v>
      </c>
      <c r="CX8" s="106">
        <v>6</v>
      </c>
      <c r="CY8" s="106">
        <v>7</v>
      </c>
      <c r="CZ8" s="106">
        <v>8</v>
      </c>
      <c r="DA8" s="106">
        <v>9</v>
      </c>
      <c r="DB8" s="106">
        <v>10</v>
      </c>
      <c r="DC8" s="106">
        <v>11</v>
      </c>
      <c r="DE8" s="120" t="s">
        <v>248</v>
      </c>
      <c r="DF8" s="120"/>
      <c r="DG8" s="120"/>
      <c r="DH8" s="20"/>
      <c r="DI8" s="120" t="s">
        <v>248</v>
      </c>
      <c r="DJ8" s="120"/>
      <c r="DK8" s="120"/>
      <c r="DL8" s="20"/>
      <c r="DM8" s="119" t="s">
        <v>195</v>
      </c>
      <c r="DN8" s="119"/>
      <c r="DO8" s="52"/>
      <c r="DP8" s="119" t="s">
        <v>194</v>
      </c>
      <c r="DQ8" s="119"/>
      <c r="DS8" s="119" t="s">
        <v>246</v>
      </c>
      <c r="DT8" s="119"/>
      <c r="DV8" s="119" t="s">
        <v>245</v>
      </c>
      <c r="DW8" s="119"/>
      <c r="DY8" s="119" t="s">
        <v>238</v>
      </c>
      <c r="DZ8" s="119"/>
      <c r="EA8" s="119"/>
    </row>
    <row r="9" spans="1:131" s="17" customFormat="1" ht="30" customHeight="1" thickTop="1" thickBot="1" x14ac:dyDescent="0.3">
      <c r="A9" s="124"/>
      <c r="B9" s="35" t="s">
        <v>318</v>
      </c>
      <c r="C9" s="36" t="s">
        <v>319</v>
      </c>
      <c r="D9" s="77" t="s">
        <v>320</v>
      </c>
      <c r="E9" s="95" t="s">
        <v>304</v>
      </c>
      <c r="F9" s="42" t="s">
        <v>152</v>
      </c>
      <c r="G9" s="42" t="s">
        <v>0</v>
      </c>
      <c r="H9" s="102" t="s">
        <v>255</v>
      </c>
      <c r="I9" s="35" t="s">
        <v>136</v>
      </c>
      <c r="J9" s="36" t="s">
        <v>108</v>
      </c>
      <c r="K9" s="36" t="s">
        <v>98</v>
      </c>
      <c r="L9" s="36" t="s">
        <v>258</v>
      </c>
      <c r="M9" s="101" t="s">
        <v>300</v>
      </c>
      <c r="N9" s="36" t="s">
        <v>304</v>
      </c>
      <c r="O9" s="36" t="s">
        <v>152</v>
      </c>
      <c r="P9" s="36" t="s">
        <v>0</v>
      </c>
      <c r="Q9" s="77" t="s">
        <v>153</v>
      </c>
      <c r="R9" s="37" t="s">
        <v>254</v>
      </c>
      <c r="S9" s="125" t="s">
        <v>352</v>
      </c>
      <c r="T9" s="128"/>
      <c r="U9" s="37" t="s">
        <v>321</v>
      </c>
      <c r="V9" s="74" t="s">
        <v>349</v>
      </c>
      <c r="W9" s="58" t="s">
        <v>252</v>
      </c>
      <c r="X9" s="75" t="s">
        <v>254</v>
      </c>
      <c r="Y9" s="58" t="s">
        <v>285</v>
      </c>
      <c r="Z9" s="96" t="s">
        <v>207</v>
      </c>
      <c r="AA9" s="96" t="s">
        <v>208</v>
      </c>
      <c r="AB9" s="96" t="s">
        <v>205</v>
      </c>
      <c r="AC9" s="96" t="s">
        <v>209</v>
      </c>
      <c r="AD9" s="96" t="s">
        <v>210</v>
      </c>
      <c r="AE9" s="96" t="s">
        <v>253</v>
      </c>
      <c r="AF9" s="96" t="s">
        <v>219</v>
      </c>
      <c r="AG9" s="96" t="s">
        <v>220</v>
      </c>
      <c r="AH9" s="96" t="s">
        <v>212</v>
      </c>
      <c r="AI9" s="96" t="s">
        <v>211</v>
      </c>
      <c r="AJ9" s="96" t="s">
        <v>213</v>
      </c>
      <c r="AK9" s="96" t="s">
        <v>214</v>
      </c>
      <c r="AL9" s="96" t="s">
        <v>215</v>
      </c>
      <c r="AM9" s="96" t="s">
        <v>216</v>
      </c>
      <c r="AN9" s="96" t="s">
        <v>217</v>
      </c>
      <c r="AO9" s="96" t="s">
        <v>221</v>
      </c>
      <c r="AP9" s="96" t="s">
        <v>222</v>
      </c>
      <c r="AQ9" s="96" t="s">
        <v>218</v>
      </c>
      <c r="AR9" s="58" t="s">
        <v>236</v>
      </c>
      <c r="AS9" s="75" t="s">
        <v>247</v>
      </c>
      <c r="AT9" s="97" t="s">
        <v>306</v>
      </c>
      <c r="AU9" s="97" t="s">
        <v>232</v>
      </c>
      <c r="AV9" s="97" t="s">
        <v>233</v>
      </c>
      <c r="AW9" s="97" t="s">
        <v>243</v>
      </c>
      <c r="AX9" s="97" t="s">
        <v>244</v>
      </c>
      <c r="AY9" s="97" t="s">
        <v>242</v>
      </c>
      <c r="AZ9" s="97" t="s">
        <v>241</v>
      </c>
      <c r="BA9" s="97" t="s">
        <v>235</v>
      </c>
      <c r="BB9" s="98" t="s">
        <v>234</v>
      </c>
      <c r="BC9" s="97" t="s">
        <v>242</v>
      </c>
      <c r="BD9" s="97" t="s">
        <v>241</v>
      </c>
      <c r="BE9" s="108" t="s">
        <v>240</v>
      </c>
      <c r="BF9" s="76" t="s">
        <v>109</v>
      </c>
      <c r="BG9" s="125" t="s">
        <v>348</v>
      </c>
      <c r="BH9" s="128"/>
      <c r="BI9" s="36" t="s">
        <v>111</v>
      </c>
      <c r="BJ9" s="37" t="s">
        <v>153</v>
      </c>
      <c r="BK9" s="35" t="s">
        <v>136</v>
      </c>
      <c r="BL9" s="36" t="s">
        <v>108</v>
      </c>
      <c r="BM9" s="36" t="s">
        <v>98</v>
      </c>
      <c r="BN9" s="36" t="s">
        <v>258</v>
      </c>
      <c r="BO9" s="101" t="s">
        <v>300</v>
      </c>
      <c r="BP9" s="36" t="s">
        <v>304</v>
      </c>
      <c r="BQ9" s="36" t="s">
        <v>152</v>
      </c>
      <c r="BR9" s="36" t="s">
        <v>0</v>
      </c>
      <c r="BS9" s="36" t="s">
        <v>153</v>
      </c>
      <c r="BT9" s="77" t="s">
        <v>254</v>
      </c>
      <c r="BU9" s="37" t="s">
        <v>134</v>
      </c>
      <c r="BV9" s="40" t="s">
        <v>116</v>
      </c>
      <c r="BW9" s="14"/>
      <c r="BX9" s="106" t="s">
        <v>120</v>
      </c>
      <c r="BY9" s="14"/>
      <c r="BZ9" s="106" t="s">
        <v>98</v>
      </c>
      <c r="CA9" s="14"/>
      <c r="CB9" s="106" t="s">
        <v>173</v>
      </c>
      <c r="CC9" s="14"/>
      <c r="CD9" s="106" t="s">
        <v>178</v>
      </c>
      <c r="CE9" s="14"/>
      <c r="CF9" s="106" t="s">
        <v>0</v>
      </c>
      <c r="CG9" s="14"/>
      <c r="CH9" s="107" t="s">
        <v>97</v>
      </c>
      <c r="CI9" s="14"/>
      <c r="CJ9" s="107" t="s">
        <v>198</v>
      </c>
      <c r="CK9" s="99"/>
      <c r="CL9" s="106" t="s">
        <v>287</v>
      </c>
      <c r="CM9" s="14"/>
      <c r="CN9" s="106" t="s">
        <v>323</v>
      </c>
      <c r="CO9" s="14"/>
      <c r="CP9" s="106" t="s">
        <v>347</v>
      </c>
      <c r="CQ9" s="14"/>
      <c r="CR9" s="9"/>
      <c r="CS9" s="9" t="s">
        <v>160</v>
      </c>
      <c r="CT9" s="9" t="s">
        <v>108</v>
      </c>
      <c r="CU9" s="9" t="s">
        <v>258</v>
      </c>
      <c r="CV9" s="9" t="s">
        <v>98</v>
      </c>
      <c r="CW9" s="9" t="s">
        <v>304</v>
      </c>
      <c r="CX9" s="9" t="s">
        <v>151</v>
      </c>
      <c r="CY9" s="9" t="s">
        <v>0</v>
      </c>
      <c r="CZ9" s="9" t="s">
        <v>153</v>
      </c>
      <c r="DA9" s="9" t="s">
        <v>154</v>
      </c>
      <c r="DB9" s="9" t="s">
        <v>169</v>
      </c>
      <c r="DC9" s="9" t="s">
        <v>97</v>
      </c>
      <c r="DE9" s="9" t="s">
        <v>189</v>
      </c>
      <c r="DF9" s="9" t="s">
        <v>188</v>
      </c>
      <c r="DG9" s="9" t="s">
        <v>191</v>
      </c>
      <c r="DH9" s="61"/>
      <c r="DI9" s="9" t="s">
        <v>190</v>
      </c>
      <c r="DJ9" s="9" t="s">
        <v>188</v>
      </c>
      <c r="DK9" s="9" t="s">
        <v>191</v>
      </c>
      <c r="DL9" s="52"/>
      <c r="DM9" s="9" t="s">
        <v>192</v>
      </c>
      <c r="DN9" s="9" t="s">
        <v>193</v>
      </c>
      <c r="DO9" s="52"/>
      <c r="DP9" s="9" t="s">
        <v>154</v>
      </c>
      <c r="DQ9" s="9" t="s">
        <v>193</v>
      </c>
      <c r="DS9" s="9" t="s">
        <v>188</v>
      </c>
      <c r="DT9" s="9" t="s">
        <v>191</v>
      </c>
      <c r="DV9" s="9" t="s">
        <v>188</v>
      </c>
      <c r="DW9" s="9" t="s">
        <v>191</v>
      </c>
      <c r="DY9" s="9" t="s">
        <v>231</v>
      </c>
      <c r="DZ9" s="9" t="s">
        <v>191</v>
      </c>
      <c r="EA9" s="9" t="s">
        <v>239</v>
      </c>
    </row>
    <row r="10" spans="1:131" s="17" customFormat="1" ht="30" customHeight="1" thickTop="1" x14ac:dyDescent="0.25">
      <c r="A10" s="103">
        <v>1</v>
      </c>
      <c r="B10" s="82"/>
      <c r="C10" s="47"/>
      <c r="D10" s="83"/>
      <c r="E10" s="84" t="str">
        <f t="shared" ref="E10:E41" si="0">IF(B10="","",$BX$20)</f>
        <v/>
      </c>
      <c r="F10" s="116" t="str">
        <f t="shared" ref="F10:F41" si="1">IF(B10="","",$BX$21)</f>
        <v/>
      </c>
      <c r="G10" s="116" t="str">
        <f t="shared" ref="G10:G41" si="2">IF(B10="","",$BX$29)</f>
        <v/>
      </c>
      <c r="H10" s="117" t="str">
        <f t="shared" ref="H10:H41" si="3">IF(B10="","",$BX$22)</f>
        <v/>
      </c>
      <c r="I10" s="84"/>
      <c r="J10" s="79" t="str">
        <f t="shared" ref="J10:J41" si="4">IFERROR(VLOOKUP($I10,$CS$10:$DC$128,CT$8,FALSE),"")</f>
        <v/>
      </c>
      <c r="K10" s="47" t="str">
        <f t="shared" ref="K10:K41" si="5">IF(I10="","",IF(I10="Other",$BX$14,IF(I10="None / Pigtail","N/A",$BX$14)))</f>
        <v/>
      </c>
      <c r="L10" s="80" t="str">
        <f t="shared" ref="L10:L41" si="6">IFERROR(VLOOKUP($I10,$CS$10:$DC$128,CU$8,FALSE),"")</f>
        <v/>
      </c>
      <c r="M10" s="80" t="str">
        <f t="shared" ref="M10:M41" si="7">IF(L10="Blue",CONCATENATE(I10,"-",J10,"-",L10),IF(L10="Red",CONCATENATE(I10,"-",J10,"-",L10),IF(L10="Yellow",CONCATENATE(I10,"-",J10,"-",L10),IF(L10="Orange",CONCATENATE(I10,"-",J10,"-",L10),IF(I10="Other",CONCATENATE(J10),IF(I10="Pigtail","Pigtail",IF(L10=" N/A",CONCATENATE(I10,"-",J10),"")))))))</f>
        <v/>
      </c>
      <c r="N10" s="34" t="str">
        <f t="shared" ref="N10:N41" si="8">IFERROR(VLOOKUP($I10,$CS$10:$DC$128,CW$8,FALSE),"")</f>
        <v/>
      </c>
      <c r="O10" s="34" t="str">
        <f t="shared" ref="O10:O41" si="9">IFERROR(VLOOKUP($I10,$CS$10:$DC$128,CX$8,FALSE),"")</f>
        <v/>
      </c>
      <c r="P10" s="34" t="str">
        <f t="shared" ref="P10:P41" si="10">IFERROR(VLOOKUP($I10,$CS$10:$DC$128,CY$8,FALSE),"")</f>
        <v/>
      </c>
      <c r="Q10" s="79" t="str">
        <f t="shared" ref="Q10:Q41" si="11">IFERROR(VLOOKUP($I10,$CS$10:$DC$128,CZ$8,FALSE),"")</f>
        <v/>
      </c>
      <c r="R10" s="114" t="str">
        <f t="shared" ref="R10:R41" si="12">IFERROR(VLOOKUP($I10,$CS$10:$DC$128,DA$8,FALSE),"")</f>
        <v/>
      </c>
      <c r="S10" s="82"/>
      <c r="T10" s="89" t="str">
        <f t="shared" ref="T10:T74" si="13">IF(S10="Other","Please enter preferred mounting hardware","")</f>
        <v/>
      </c>
      <c r="U10" s="117"/>
      <c r="V10" s="82" t="str">
        <f t="shared" ref="V10:V41" si="14">IF(B10="","",$BX$25)</f>
        <v/>
      </c>
      <c r="W10" s="46" t="str">
        <f t="shared" ref="W10:W41" si="15">IF(B10="","",$BX$24)</f>
        <v/>
      </c>
      <c r="X10" s="34" t="str">
        <f>R10</f>
        <v/>
      </c>
      <c r="Y10" s="46" t="str">
        <f t="shared" ref="Y10:Y41" si="16">IF(I10="","",$BX$15)</f>
        <v/>
      </c>
      <c r="Z10" s="86" t="str">
        <f t="shared" ref="Z10:Z41" si="17">IFERROR(VLOOKUP(H10,$DM$10:$DN$165,2,FALSE),"")</f>
        <v/>
      </c>
      <c r="AA10" s="86" t="str">
        <f t="shared" ref="AA10:AA41" si="18">IFERROR(VLOOKUP(X10-1,$DP$10:$DQ$109,2,FALSE),"")</f>
        <v/>
      </c>
      <c r="AB10" s="86" t="str">
        <f t="shared" ref="AB10:AB41" si="19">IFERROR(ROUNDUP(F10/(Z10*AA10),0),"")</f>
        <v/>
      </c>
      <c r="AC10" s="86" t="str">
        <f t="shared" ref="AC10:AC41" si="20">IFERROR(VLOOKUP(F10,$DE$10:$DG$109,2,FALSE),"")</f>
        <v/>
      </c>
      <c r="AD10" s="86" t="str">
        <f t="shared" ref="AD10:AD41" si="21">IFERROR(VLOOKUP(AB10,$DI$10:$DK$109,2,FALSE),"")</f>
        <v/>
      </c>
      <c r="AE10" s="86" t="str">
        <f t="shared" ref="AE10:AE41" si="22">IFERROR(IF(V10="","",IF(G10=$CF$11,2,IF(G10=$CF$12,SQRT(3),""))),"")</f>
        <v/>
      </c>
      <c r="AF10" s="86" t="str">
        <f t="shared" ref="AF10:AF41" si="23">IFERROR(IF(V10="","",IF(((AE10*12.9*F10*V10)/1620)/E10*100&gt;3,0,3)),"")</f>
        <v/>
      </c>
      <c r="AG10" s="86" t="str">
        <f t="shared" ref="AG10:AG41" si="24">IFERROR(IF(V10="","",IF(((AE10*12.9*F10*V10)/2580)/E10*100&gt;3,0,3)),"")</f>
        <v/>
      </c>
      <c r="AH10" s="86" t="str">
        <f t="shared" ref="AH10:AH41" si="25">IFERROR(IF(V10="","",IF(((AE10*12.9*F10*V10)/4110)/E10*100&gt;3,0,3)),"")</f>
        <v/>
      </c>
      <c r="AI10" s="86" t="str">
        <f t="shared" ref="AI10:AI41" si="26">IFERROR(IF(V10="","",IF(((AE10*12.9*F10*V10)/6530)/E10*100&gt;3,0,3)),"")</f>
        <v/>
      </c>
      <c r="AJ10" s="86" t="str">
        <f t="shared" ref="AJ10:AJ41" si="27">IFERROR(IF(V10="","",IF(((AE10*12.9*F10*V10)/10380)/E10*100&gt;3,0,3)),"")</f>
        <v/>
      </c>
      <c r="AK10" s="86" t="str">
        <f t="shared" ref="AK10:AK41" si="28">IFERROR(IF(V10="","",IF(((AE10*12.9*F10*V10)/16510)/E10*100&gt;3,0,3)),"")</f>
        <v/>
      </c>
      <c r="AL10" s="86" t="str">
        <f t="shared" ref="AL10:AL41" si="29">IFERROR(IF(V10="","",IF(((AE10*12.9*F10*V10)/26240)/E10*100&gt;3,0,3)),"")</f>
        <v/>
      </c>
      <c r="AM10" s="86" t="str">
        <f t="shared" ref="AM10:AM41" si="30">IFERROR(IF(V10="","",IF(((AE10*12.9*F10*V10)/41740)/E10*100&gt;3,0,3)),"")</f>
        <v/>
      </c>
      <c r="AN10" s="86" t="str">
        <f t="shared" ref="AN10:AN41" si="31">IFERROR(IF(V10="","",IF(((AE10*12.9*F10*V10)/52620)/E10*100&gt;3,0,3)),"")</f>
        <v/>
      </c>
      <c r="AO10" s="86" t="str">
        <f t="shared" ref="AO10:AO41" si="32">IFERROR(IF(V10="","",IF(((AE10*12.9*F10*V10)/66360)/E10*100&gt;3,0,3)),"")</f>
        <v/>
      </c>
      <c r="AP10" s="86" t="str">
        <f t="shared" ref="AP10:AP41" si="33">IFERROR(IF(V10="","",IF(((AE10*12.9*F10*V10)/83690)/E10*100&gt;3,0,3)),"")</f>
        <v/>
      </c>
      <c r="AQ10" s="86" t="str">
        <f>IF(AF10="","",IF(AF10=0,IF(AG10=0,IF(AH10=0,IF(AI10=0,IF(AJ10=0,IF(AK10=0,IF(AL10=0,IF(AM10=0,IF(AN10=0,IF(AO10=0,IF(AP10=0,1,""),2),3),4),6),8),10),12),14),16),18))</f>
        <v/>
      </c>
      <c r="AR10" s="86" t="str">
        <f t="shared" ref="AR10:AR41" si="34">IF(Y10=$CB$11,MIN(AC10,AQ10,AD10),"")</f>
        <v/>
      </c>
      <c r="AS10" s="47" t="str">
        <f t="shared" ref="AS10:AS41" si="35">IF(I10="","",$BX$16)</f>
        <v/>
      </c>
      <c r="AT10" s="69" t="str">
        <f t="shared" ref="AT10:AT41" si="36">IF(Y10="","",IF(Y10=$CB$11,AR10,Y10))</f>
        <v/>
      </c>
      <c r="AU10" s="69" t="str">
        <f t="shared" ref="AU10:AU41" si="37">IFERROR(IF(Y10=$CB$11,X10*VLOOKUP(AT10,$DS$10:$DT$18,2,FALSE),X10*VLOOKUP(Y10,$DS$10:$DT$18,2,FALSE)),"")</f>
        <v/>
      </c>
      <c r="AV10" s="69" t="str">
        <f t="shared" ref="AV10:AV41" si="38">IFERROR(IF(Y10=$CB$11,X10*VLOOKUP(AT10,$DV$10:$DW$18,2,FALSE),X10*VLOOKUP(Y10,$DV$10:$DW$18,2,FALSE)),"")</f>
        <v/>
      </c>
      <c r="AW10" s="69" t="str">
        <f>IFERROR(AU10/0.4,"")</f>
        <v/>
      </c>
      <c r="AX10" s="69" t="str">
        <f>IFERROR(AV10/0.4,"")</f>
        <v/>
      </c>
      <c r="AY10" s="69" t="str">
        <f t="shared" ref="AY10:AY41" si="39">IF(AU10="","",IF(AW10&lt;=$DZ$10,$EA$10,IF(AW10&lt;=$DZ$11,$EA$11,IF(AW10&lt;=$DZ$12,$EA$12,IF(AW10&lt;=$DZ$13,$EA$13,IF(AW10&lt;=$DZ$14,$EA$14,IF(AW10&lt;=$DZ$15,$EA$15,IF(AW10&lt;=$DZ$16,$EA$16,IF(AW10&lt;$DZ$17,$EA$17,IF(AW10&lt;=$DZ$18,$EA$18,IF(AW10&lt;=$DZ$19,$EA$19,IF(AW10&lt;=$DZ$20,$EA$20))))))))))))</f>
        <v/>
      </c>
      <c r="AZ10" s="69" t="str">
        <f t="shared" ref="AZ10:AZ41" si="40">IF(AU10="","",IF(AX10&lt;=$DZ$10,$EA$10,IF(AX10&lt;=$DZ$11,$EA$11,IF(AX10&lt;=$DZ$12,$EA$12,IF(AX10&lt;=$DZ$13,$EA$13,IF(AX10&lt;=$DZ$14,$EA$14,IF(AX10&lt;=$DZ$15,$EA$15,IF(AX10&lt;=$DZ$16,$EA$16,IF(AX10&lt;$DZ$17,$EA$17,IF(AX10&lt;=$DZ$18,$EA$18,IF(AX10&lt;=$DZ$19,$EA$19,IF(AX10&lt;=$DZ$20,$EA$20))))))))))))</f>
        <v/>
      </c>
      <c r="BA10" s="69" t="str">
        <f>IF(AU10="","",ROUNDUP(2*SQRT(AW10/PI()),3))</f>
        <v/>
      </c>
      <c r="BB10" s="69" t="str">
        <f>IF(AV10="","",ROUNDUP(2*SQRT(AX10/PI()),3))</f>
        <v/>
      </c>
      <c r="BC10" s="70" t="str">
        <f t="shared" ref="BC10:BC41" si="41">IF(AU10="","",IF(BA10&lt;=$DY$10,$EA$10,IF(BA10&lt;=$DY$11,$EA$11,IF(BA10&lt;=$DY$12,$EA$12,IF(BA10&lt;=$DY$13,$EA$13,IF(BA10&lt;=$DY$14,$EA$14,IF(BA10&lt;=$DY$15,$EA$15,IF(BA10&lt;=$DY$16,$EA$16,IF(BA10&lt;$DY$17,$EA$17,IF(BA10&lt;=$DY$18,$EA$18,IF(BA10&lt;=$DY$19,$EA$19,IF(BA10&lt;=$DY$20,$EA$20))))))))))))</f>
        <v/>
      </c>
      <c r="BD10" s="70" t="str">
        <f t="shared" ref="BD10:BD41" si="42">IF(AV10="","",IF(BB10&lt;=$DY$10,$EA$10,IF(BB10&lt;=$DY$11,$EA$11,IF(BB10&lt;=$DY$12,$EA$12,IF(BB10&lt;=$DY$13,$EA$13,IF(BB10&lt;=$DY$14,$EA$14,IF(BB10&lt;=$DY$15,$EA$15,IF(BB10&lt;=$DY$16,$EA$16,IF(BB10&lt;$DY$17,$EA$17,IF(BB10&lt;=$DY$18,$EA$18,IF(BB10&lt;=$DY$19,$EA$19,IF(BB10&lt;=$DY$20,$EA$20))))))))))))</f>
        <v/>
      </c>
      <c r="BE10" s="70" t="str">
        <f t="shared" ref="BE10:BE41" si="43">IF(AS10=$CH$11,IF(W10=$CD$11,BC10,IF(W10=$CD$12,BD10,"")),"")</f>
        <v/>
      </c>
      <c r="BF10" s="85"/>
      <c r="BG10" s="84"/>
      <c r="BH10" s="116" t="str">
        <f>IF(BG10="Other","Please enter preferred circuit breaker brand &amp; style","")</f>
        <v/>
      </c>
      <c r="BI10" s="69" t="str">
        <f t="shared" ref="BI10:BI41" si="44">F10</f>
        <v/>
      </c>
      <c r="BJ10" s="34" t="str">
        <f t="shared" ref="BJ10:BJ41" si="45">Q10</f>
        <v/>
      </c>
      <c r="BK10" s="82"/>
      <c r="BL10" s="34" t="str">
        <f t="shared" ref="BL10:BL41" si="46">IFERROR(VLOOKUP($BK10,$CS$10:$DC$128,CT$8,FALSE),"")</f>
        <v/>
      </c>
      <c r="BM10" s="64" t="str">
        <f t="shared" ref="BM10:BM41" si="47">IF(BK10="","",IF(BK10="Other",$BX$14,IF(BK10="None / Pigtail","N/A",$BX$14)))</f>
        <v/>
      </c>
      <c r="BN10" s="80" t="str">
        <f t="shared" ref="BN10:BN41" si="48">IFERROR(VLOOKUP(BK10,$CS$10:$DC$128,CU$8,FALSE),"")</f>
        <v/>
      </c>
      <c r="BO10" s="80" t="str">
        <f t="shared" ref="BO10:BO74" si="49">IF(BN10="Blue",CONCATENATE(BK10,"-",BL10,"-",BN10),IF(BN10="Red",CONCATENATE(BK10,"-",BL10,"-",BN10),IF(BN10="Yellow",CONCATENATE(BK10,"-",BL10,"-",BN10),IF(BN10="Orange",CONCATENATE(BK10,"-",BL10,"-",BN10),IF(BK10="Other",CONCATENATE(BL10),IF(BK10="Pigtail","Pigtail",IF(BN10=" N/A",CONCATENATE(BK10,"-",BL10),"")))))))</f>
        <v/>
      </c>
      <c r="BP10" s="34" t="str">
        <f t="shared" ref="BP10:BP41" si="50">IFERROR(VLOOKUP($BK10,$CS$10:$DC$128,CW$8,FALSE),"")</f>
        <v/>
      </c>
      <c r="BQ10" s="34" t="str">
        <f t="shared" ref="BQ10:BQ41" si="51">IFERROR(VLOOKUP($BK10,$CS$10:$DC$128,CX$8,FALSE),"")</f>
        <v/>
      </c>
      <c r="BR10" s="34" t="str">
        <f t="shared" ref="BR10:BR41" si="52">IFERROR(VLOOKUP($BK10,$CS$10:$DC$128,CY$8,FALSE),"")</f>
        <v/>
      </c>
      <c r="BS10" s="109" t="str">
        <f t="shared" ref="BS10:BS41" si="53">IFERROR(VLOOKUP($BK10,$CS$10:$DC$128,CZ$8,FALSE),"")</f>
        <v/>
      </c>
      <c r="BT10" s="79" t="str">
        <f t="shared" ref="BT10:BT41" si="54">IFERROR(VLOOKUP($BK10,$CS$10:$DC$128,DA$8,FALSE),"")</f>
        <v/>
      </c>
      <c r="BU10" s="112" t="str">
        <f t="shared" ref="BU10:BU41" si="55">IF(BK10=$CS$10,$BX$12,IF(BK10="","",IF(I10="","",IF(R10=BT10,IF(Q10=BS10,IF(BR10=P10,IF(BQ10=O10,IF(BP10=N10,$BX$10,$BX$11),$BX$11),$BX$11),$BX$11),$BX$11))))</f>
        <v/>
      </c>
      <c r="BV10" s="66"/>
      <c r="BW10" s="14"/>
      <c r="BX10" s="15" t="s">
        <v>164</v>
      </c>
      <c r="BY10" s="14"/>
      <c r="BZ10" s="6" t="str">
        <f>BX14</f>
        <v>Please select preferred brand</v>
      </c>
      <c r="CA10" s="14"/>
      <c r="CB10" s="6" t="str">
        <f>BX15</f>
        <v>Please select wire gauge</v>
      </c>
      <c r="CC10" s="14"/>
      <c r="CD10" s="6" t="str">
        <f>BX17</f>
        <v>Please select insulation type</v>
      </c>
      <c r="CE10" s="14"/>
      <c r="CF10" s="6" t="str">
        <f>BX29</f>
        <v>Please select phase</v>
      </c>
      <c r="CG10" s="14"/>
      <c r="CH10" s="6" t="str">
        <f>BX16</f>
        <v>Please select conduit size</v>
      </c>
      <c r="CI10" s="14"/>
      <c r="CJ10" s="6" t="str">
        <f>BX20</f>
        <v>Please select system voltage (VAC)</v>
      </c>
      <c r="CK10" s="20"/>
      <c r="CL10" s="6" t="str">
        <f>BX26</f>
        <v>Please select mounting hardware type</v>
      </c>
      <c r="CM10" s="14"/>
      <c r="CN10" s="6" t="str">
        <f>BX27</f>
        <v>Please select mounting hardware size (Inch)</v>
      </c>
      <c r="CO10" s="14"/>
      <c r="CP10" s="6" t="str">
        <f>BX28</f>
        <v>Please select circuit breaker</v>
      </c>
      <c r="CQ10" s="14"/>
      <c r="CR10" s="9">
        <v>1</v>
      </c>
      <c r="CS10" s="6" t="s">
        <v>279</v>
      </c>
      <c r="CT10" s="6" t="s">
        <v>121</v>
      </c>
      <c r="CU10" s="53" t="s">
        <v>280</v>
      </c>
      <c r="CV10" s="6" t="s">
        <v>121</v>
      </c>
      <c r="CW10" s="6" t="s">
        <v>121</v>
      </c>
      <c r="CX10" s="6" t="s">
        <v>121</v>
      </c>
      <c r="CY10" s="6" t="s">
        <v>121</v>
      </c>
      <c r="CZ10" s="6" t="str">
        <f t="shared" ref="CX10:DA11" si="56">$BX$13</f>
        <v>Please enter your requirement</v>
      </c>
      <c r="DA10" s="6" t="str">
        <f t="shared" si="56"/>
        <v>Please enter your requirement</v>
      </c>
      <c r="DB10" s="6"/>
      <c r="DC10" s="6"/>
      <c r="DE10" s="6">
        <v>1</v>
      </c>
      <c r="DF10" s="6">
        <v>14</v>
      </c>
      <c r="DG10" s="62">
        <v>4110</v>
      </c>
      <c r="DH10" s="63"/>
      <c r="DI10" s="6">
        <v>1</v>
      </c>
      <c r="DJ10" s="6">
        <v>14</v>
      </c>
      <c r="DK10" s="62">
        <v>4110</v>
      </c>
      <c r="DM10" s="6">
        <v>30</v>
      </c>
      <c r="DN10" s="6">
        <v>1</v>
      </c>
      <c r="DP10" s="53">
        <v>1</v>
      </c>
      <c r="DQ10" s="6">
        <v>1</v>
      </c>
      <c r="DS10" s="6">
        <v>14</v>
      </c>
      <c r="DT10" s="6">
        <v>9.7000000000000003E-3</v>
      </c>
      <c r="DV10" s="6">
        <v>14</v>
      </c>
      <c r="DW10" s="6">
        <v>1.3899999999999999E-2</v>
      </c>
      <c r="DY10" s="57">
        <v>0.49399999999999999</v>
      </c>
      <c r="DZ10" s="56">
        <f t="shared" ref="DZ10:DZ20" si="57">PI()*(DY10/2)*(DY10/2)</f>
        <v>0.1916654262028597</v>
      </c>
      <c r="EA10" s="6" t="s">
        <v>226</v>
      </c>
    </row>
    <row r="11" spans="1:131" s="17" customFormat="1" ht="30" customHeight="1" x14ac:dyDescent="0.25">
      <c r="A11" s="104">
        <v>2</v>
      </c>
      <c r="B11" s="87"/>
      <c r="C11" s="64"/>
      <c r="D11" s="88"/>
      <c r="E11" s="82" t="str">
        <f t="shared" si="0"/>
        <v/>
      </c>
      <c r="F11" s="47" t="str">
        <f t="shared" si="1"/>
        <v/>
      </c>
      <c r="G11" s="47" t="str">
        <f t="shared" si="2"/>
        <v/>
      </c>
      <c r="H11" s="85" t="str">
        <f t="shared" si="3"/>
        <v/>
      </c>
      <c r="I11" s="87"/>
      <c r="J11" s="7" t="str">
        <f t="shared" si="4"/>
        <v/>
      </c>
      <c r="K11" s="47" t="str">
        <f t="shared" si="5"/>
        <v/>
      </c>
      <c r="L11" s="69" t="str">
        <f t="shared" si="6"/>
        <v/>
      </c>
      <c r="M11" s="69" t="str">
        <f t="shared" si="7"/>
        <v/>
      </c>
      <c r="N11" s="7" t="str">
        <f t="shared" si="8"/>
        <v/>
      </c>
      <c r="O11" s="7" t="str">
        <f t="shared" si="9"/>
        <v/>
      </c>
      <c r="P11" s="7" t="str">
        <f t="shared" si="10"/>
        <v/>
      </c>
      <c r="Q11" s="7" t="str">
        <f t="shared" si="11"/>
        <v/>
      </c>
      <c r="R11" s="114" t="str">
        <f t="shared" si="12"/>
        <v/>
      </c>
      <c r="S11" s="82"/>
      <c r="T11" s="89" t="str">
        <f t="shared" si="13"/>
        <v/>
      </c>
      <c r="U11" s="90"/>
      <c r="V11" s="82" t="str">
        <f t="shared" si="14"/>
        <v/>
      </c>
      <c r="W11" s="46" t="str">
        <f t="shared" si="15"/>
        <v/>
      </c>
      <c r="X11" s="34" t="str">
        <f t="shared" ref="X11:X74" si="58">R11</f>
        <v/>
      </c>
      <c r="Y11" s="46" t="str">
        <f t="shared" si="16"/>
        <v/>
      </c>
      <c r="Z11" s="86" t="str">
        <f t="shared" si="17"/>
        <v/>
      </c>
      <c r="AA11" s="86" t="str">
        <f t="shared" si="18"/>
        <v/>
      </c>
      <c r="AB11" s="86" t="str">
        <f t="shared" si="19"/>
        <v/>
      </c>
      <c r="AC11" s="86" t="str">
        <f t="shared" si="20"/>
        <v/>
      </c>
      <c r="AD11" s="86" t="str">
        <f t="shared" si="21"/>
        <v/>
      </c>
      <c r="AE11" s="86" t="str">
        <f t="shared" si="22"/>
        <v/>
      </c>
      <c r="AF11" s="86" t="str">
        <f t="shared" si="23"/>
        <v/>
      </c>
      <c r="AG11" s="86" t="str">
        <f t="shared" si="24"/>
        <v/>
      </c>
      <c r="AH11" s="86" t="str">
        <f t="shared" si="25"/>
        <v/>
      </c>
      <c r="AI11" s="86" t="str">
        <f t="shared" si="26"/>
        <v/>
      </c>
      <c r="AJ11" s="86" t="str">
        <f t="shared" si="27"/>
        <v/>
      </c>
      <c r="AK11" s="86" t="str">
        <f t="shared" si="28"/>
        <v/>
      </c>
      <c r="AL11" s="86" t="str">
        <f t="shared" si="29"/>
        <v/>
      </c>
      <c r="AM11" s="86" t="str">
        <f t="shared" si="30"/>
        <v/>
      </c>
      <c r="AN11" s="86" t="str">
        <f t="shared" si="31"/>
        <v/>
      </c>
      <c r="AO11" s="86" t="str">
        <f t="shared" si="32"/>
        <v/>
      </c>
      <c r="AP11" s="86" t="str">
        <f t="shared" si="33"/>
        <v/>
      </c>
      <c r="AQ11" s="86" t="str">
        <f t="shared" ref="AQ11:AQ74" si="59">IF(AF11="","",IF(AF11=0,IF(AG11=0,IF(AH11=0,IF(AI11=0,IF(AJ11=0,IF(AK11=0,IF(AL11=0,IF(AM11=0,IF(AN11=0,IF(AO11=0,IF(AP11=0,1,""),2),3),4),6),8),10),12),14),16),18))</f>
        <v/>
      </c>
      <c r="AR11" s="86" t="str">
        <f t="shared" si="34"/>
        <v/>
      </c>
      <c r="AS11" s="47" t="str">
        <f t="shared" si="35"/>
        <v/>
      </c>
      <c r="AT11" s="69" t="str">
        <f t="shared" si="36"/>
        <v/>
      </c>
      <c r="AU11" s="69" t="str">
        <f t="shared" si="37"/>
        <v/>
      </c>
      <c r="AV11" s="69" t="str">
        <f t="shared" si="38"/>
        <v/>
      </c>
      <c r="AW11" s="69" t="str">
        <f t="shared" ref="AW11:AW74" si="60">IFERROR(AU11/0.4,"")</f>
        <v/>
      </c>
      <c r="AX11" s="69" t="str">
        <f t="shared" ref="AX11:AX74" si="61">IFERROR(AV11/0.4,"")</f>
        <v/>
      </c>
      <c r="AY11" s="69" t="str">
        <f t="shared" si="39"/>
        <v/>
      </c>
      <c r="AZ11" s="69" t="str">
        <f t="shared" si="40"/>
        <v/>
      </c>
      <c r="BA11" s="69" t="str">
        <f t="shared" ref="BA11:BA74" si="62">IF(AU11="","",ROUNDUP(2*SQRT(AW11/PI()),3))</f>
        <v/>
      </c>
      <c r="BB11" s="69" t="str">
        <f t="shared" ref="BB11:BB74" si="63">IF(AV11="","",ROUNDUP(2*SQRT(AX11/PI()),3))</f>
        <v/>
      </c>
      <c r="BC11" s="70" t="str">
        <f t="shared" si="41"/>
        <v/>
      </c>
      <c r="BD11" s="70" t="str">
        <f t="shared" si="42"/>
        <v/>
      </c>
      <c r="BE11" s="70" t="str">
        <f t="shared" si="43"/>
        <v/>
      </c>
      <c r="BF11" s="85"/>
      <c r="BG11" s="82"/>
      <c r="BH11" s="64" t="str">
        <f t="shared" ref="BH11:BH74" si="64">IF(BG11="Other","Please enter preferred circuit breaker brand &amp; style","")</f>
        <v/>
      </c>
      <c r="BI11" s="69" t="str">
        <f t="shared" si="44"/>
        <v/>
      </c>
      <c r="BJ11" s="34" t="str">
        <f t="shared" si="45"/>
        <v/>
      </c>
      <c r="BK11" s="82"/>
      <c r="BL11" s="34" t="str">
        <f t="shared" si="46"/>
        <v/>
      </c>
      <c r="BM11" s="64" t="str">
        <f t="shared" si="47"/>
        <v/>
      </c>
      <c r="BN11" s="69" t="str">
        <f t="shared" si="48"/>
        <v/>
      </c>
      <c r="BO11" s="69" t="str">
        <f t="shared" si="49"/>
        <v/>
      </c>
      <c r="BP11" s="7" t="str">
        <f t="shared" si="50"/>
        <v/>
      </c>
      <c r="BQ11" s="7" t="str">
        <f t="shared" si="51"/>
        <v/>
      </c>
      <c r="BR11" s="7" t="str">
        <f t="shared" si="52"/>
        <v/>
      </c>
      <c r="BS11" s="110" t="str">
        <f t="shared" si="53"/>
        <v/>
      </c>
      <c r="BT11" s="7" t="str">
        <f t="shared" si="54"/>
        <v/>
      </c>
      <c r="BU11" s="115" t="str">
        <f t="shared" si="55"/>
        <v/>
      </c>
      <c r="BV11" s="67"/>
      <c r="BW11" s="14"/>
      <c r="BX11" s="16" t="s">
        <v>165</v>
      </c>
      <c r="BY11" s="14"/>
      <c r="BZ11" s="6" t="s">
        <v>121</v>
      </c>
      <c r="CA11" s="14"/>
      <c r="CB11" s="51" t="s">
        <v>174</v>
      </c>
      <c r="CC11" s="14"/>
      <c r="CD11" s="6" t="s">
        <v>179</v>
      </c>
      <c r="CE11" s="14"/>
      <c r="CF11" s="6" t="s">
        <v>170</v>
      </c>
      <c r="CG11" s="14"/>
      <c r="CH11" s="50" t="s">
        <v>174</v>
      </c>
      <c r="CI11" s="14"/>
      <c r="CJ11" s="55" t="s">
        <v>199</v>
      </c>
      <c r="CK11" s="100"/>
      <c r="CL11" s="6" t="s">
        <v>122</v>
      </c>
      <c r="CM11" s="14"/>
      <c r="CN11" s="6" t="s">
        <v>121</v>
      </c>
      <c r="CO11" s="14"/>
      <c r="CP11" s="6" t="s">
        <v>121</v>
      </c>
      <c r="CQ11" s="14"/>
      <c r="CR11" s="9">
        <v>2</v>
      </c>
      <c r="CS11" s="6" t="s">
        <v>122</v>
      </c>
      <c r="CT11" s="6" t="s">
        <v>158</v>
      </c>
      <c r="CU11" s="53" t="s">
        <v>280</v>
      </c>
      <c r="CV11" s="6" t="s">
        <v>121</v>
      </c>
      <c r="CW11" s="6" t="str">
        <f>$BX$13</f>
        <v>Please enter your requirement</v>
      </c>
      <c r="CX11" s="6" t="str">
        <f t="shared" si="56"/>
        <v>Please enter your requirement</v>
      </c>
      <c r="CY11" s="6" t="str">
        <f t="shared" si="56"/>
        <v>Please enter your requirement</v>
      </c>
      <c r="CZ11" s="6" t="str">
        <f t="shared" si="56"/>
        <v>Please enter your requirement</v>
      </c>
      <c r="DA11" s="6" t="str">
        <f t="shared" si="56"/>
        <v>Please enter your requirement</v>
      </c>
      <c r="DB11" s="6"/>
      <c r="DC11" s="6"/>
      <c r="DE11" s="6">
        <v>2</v>
      </c>
      <c r="DF11" s="6">
        <v>14</v>
      </c>
      <c r="DG11" s="62">
        <v>4110</v>
      </c>
      <c r="DH11" s="63"/>
      <c r="DI11" s="6">
        <v>2</v>
      </c>
      <c r="DJ11" s="6">
        <v>14</v>
      </c>
      <c r="DK11" s="62">
        <v>4110</v>
      </c>
      <c r="DM11" s="6">
        <v>31</v>
      </c>
      <c r="DN11" s="6">
        <v>1</v>
      </c>
      <c r="DP11" s="53">
        <v>2</v>
      </c>
      <c r="DQ11" s="6">
        <v>1</v>
      </c>
      <c r="DS11" s="6">
        <v>12</v>
      </c>
      <c r="DT11" s="6">
        <v>1.3299999999999999E-2</v>
      </c>
      <c r="DV11" s="6">
        <v>12</v>
      </c>
      <c r="DW11" s="6">
        <v>1.8100000000000002E-2</v>
      </c>
      <c r="DY11" s="57">
        <v>0.63200000000000001</v>
      </c>
      <c r="DZ11" s="56">
        <f t="shared" si="57"/>
        <v>0.31370687601686237</v>
      </c>
      <c r="EA11" s="6" t="s">
        <v>166</v>
      </c>
    </row>
    <row r="12" spans="1:131" s="17" customFormat="1" ht="30" customHeight="1" x14ac:dyDescent="0.25">
      <c r="A12" s="104">
        <v>3</v>
      </c>
      <c r="B12" s="87"/>
      <c r="C12" s="64"/>
      <c r="D12" s="88"/>
      <c r="E12" s="82" t="str">
        <f t="shared" si="0"/>
        <v/>
      </c>
      <c r="F12" s="47" t="str">
        <f t="shared" si="1"/>
        <v/>
      </c>
      <c r="G12" s="47" t="str">
        <f t="shared" si="2"/>
        <v/>
      </c>
      <c r="H12" s="85" t="str">
        <f t="shared" si="3"/>
        <v/>
      </c>
      <c r="I12" s="87"/>
      <c r="J12" s="7" t="str">
        <f t="shared" si="4"/>
        <v/>
      </c>
      <c r="K12" s="64" t="str">
        <f t="shared" si="5"/>
        <v/>
      </c>
      <c r="L12" s="69" t="str">
        <f t="shared" si="6"/>
        <v/>
      </c>
      <c r="M12" s="69" t="str">
        <f t="shared" si="7"/>
        <v/>
      </c>
      <c r="N12" s="7" t="str">
        <f t="shared" si="8"/>
        <v/>
      </c>
      <c r="O12" s="7" t="str">
        <f t="shared" si="9"/>
        <v/>
      </c>
      <c r="P12" s="7" t="str">
        <f t="shared" si="10"/>
        <v/>
      </c>
      <c r="Q12" s="7" t="str">
        <f t="shared" si="11"/>
        <v/>
      </c>
      <c r="R12" s="114" t="str">
        <f t="shared" si="12"/>
        <v/>
      </c>
      <c r="S12" s="82"/>
      <c r="T12" s="89" t="str">
        <f t="shared" si="13"/>
        <v/>
      </c>
      <c r="U12" s="90"/>
      <c r="V12" s="82" t="str">
        <f t="shared" si="14"/>
        <v/>
      </c>
      <c r="W12" s="46" t="str">
        <f t="shared" si="15"/>
        <v/>
      </c>
      <c r="X12" s="34" t="str">
        <f t="shared" si="58"/>
        <v/>
      </c>
      <c r="Y12" s="46" t="str">
        <f t="shared" si="16"/>
        <v/>
      </c>
      <c r="Z12" s="86" t="str">
        <f t="shared" si="17"/>
        <v/>
      </c>
      <c r="AA12" s="86" t="str">
        <f t="shared" si="18"/>
        <v/>
      </c>
      <c r="AB12" s="86" t="str">
        <f t="shared" si="19"/>
        <v/>
      </c>
      <c r="AC12" s="86" t="str">
        <f t="shared" si="20"/>
        <v/>
      </c>
      <c r="AD12" s="86" t="str">
        <f t="shared" si="21"/>
        <v/>
      </c>
      <c r="AE12" s="86" t="str">
        <f t="shared" si="22"/>
        <v/>
      </c>
      <c r="AF12" s="86" t="str">
        <f t="shared" si="23"/>
        <v/>
      </c>
      <c r="AG12" s="86" t="str">
        <f t="shared" si="24"/>
        <v/>
      </c>
      <c r="AH12" s="86" t="str">
        <f t="shared" si="25"/>
        <v/>
      </c>
      <c r="AI12" s="86" t="str">
        <f t="shared" si="26"/>
        <v/>
      </c>
      <c r="AJ12" s="86" t="str">
        <f t="shared" si="27"/>
        <v/>
      </c>
      <c r="AK12" s="86" t="str">
        <f t="shared" si="28"/>
        <v/>
      </c>
      <c r="AL12" s="86" t="str">
        <f t="shared" si="29"/>
        <v/>
      </c>
      <c r="AM12" s="86" t="str">
        <f t="shared" si="30"/>
        <v/>
      </c>
      <c r="AN12" s="86" t="str">
        <f t="shared" si="31"/>
        <v/>
      </c>
      <c r="AO12" s="86" t="str">
        <f t="shared" si="32"/>
        <v/>
      </c>
      <c r="AP12" s="86" t="str">
        <f t="shared" si="33"/>
        <v/>
      </c>
      <c r="AQ12" s="86" t="str">
        <f t="shared" si="59"/>
        <v/>
      </c>
      <c r="AR12" s="86" t="str">
        <f t="shared" si="34"/>
        <v/>
      </c>
      <c r="AS12" s="47" t="str">
        <f t="shared" si="35"/>
        <v/>
      </c>
      <c r="AT12" s="69" t="str">
        <f t="shared" si="36"/>
        <v/>
      </c>
      <c r="AU12" s="69" t="str">
        <f t="shared" si="37"/>
        <v/>
      </c>
      <c r="AV12" s="69" t="str">
        <f t="shared" si="38"/>
        <v/>
      </c>
      <c r="AW12" s="69" t="str">
        <f t="shared" si="60"/>
        <v/>
      </c>
      <c r="AX12" s="69" t="str">
        <f t="shared" si="61"/>
        <v/>
      </c>
      <c r="AY12" s="69" t="str">
        <f t="shared" si="39"/>
        <v/>
      </c>
      <c r="AZ12" s="69" t="str">
        <f t="shared" si="40"/>
        <v/>
      </c>
      <c r="BA12" s="69" t="str">
        <f t="shared" si="62"/>
        <v/>
      </c>
      <c r="BB12" s="69" t="str">
        <f t="shared" si="63"/>
        <v/>
      </c>
      <c r="BC12" s="70" t="str">
        <f t="shared" si="41"/>
        <v/>
      </c>
      <c r="BD12" s="70" t="str">
        <f t="shared" si="42"/>
        <v/>
      </c>
      <c r="BE12" s="70" t="str">
        <f t="shared" si="43"/>
        <v/>
      </c>
      <c r="BF12" s="85"/>
      <c r="BG12" s="82"/>
      <c r="BH12" s="64" t="str">
        <f t="shared" si="64"/>
        <v/>
      </c>
      <c r="BI12" s="69" t="str">
        <f t="shared" si="44"/>
        <v/>
      </c>
      <c r="BJ12" s="34" t="str">
        <f t="shared" si="45"/>
        <v/>
      </c>
      <c r="BK12" s="82"/>
      <c r="BL12" s="34" t="str">
        <f t="shared" si="46"/>
        <v/>
      </c>
      <c r="BM12" s="64" t="str">
        <f t="shared" si="47"/>
        <v/>
      </c>
      <c r="BN12" s="69" t="str">
        <f t="shared" si="48"/>
        <v/>
      </c>
      <c r="BO12" s="69" t="str">
        <f t="shared" si="49"/>
        <v/>
      </c>
      <c r="BP12" s="7" t="str">
        <f t="shared" si="50"/>
        <v/>
      </c>
      <c r="BQ12" s="7" t="str">
        <f t="shared" si="51"/>
        <v/>
      </c>
      <c r="BR12" s="7" t="str">
        <f t="shared" si="52"/>
        <v/>
      </c>
      <c r="BS12" s="110" t="str">
        <f t="shared" si="53"/>
        <v/>
      </c>
      <c r="BT12" s="7" t="str">
        <f t="shared" si="54"/>
        <v/>
      </c>
      <c r="BU12" s="115" t="str">
        <f t="shared" si="55"/>
        <v/>
      </c>
      <c r="BV12" s="67"/>
      <c r="BW12" s="14"/>
      <c r="BX12" s="16" t="s">
        <v>119</v>
      </c>
      <c r="BY12" s="14"/>
      <c r="BZ12" s="6" t="s">
        <v>99</v>
      </c>
      <c r="CA12" s="14"/>
      <c r="CB12" s="6">
        <v>14</v>
      </c>
      <c r="CC12" s="14"/>
      <c r="CD12" s="6" t="s">
        <v>180</v>
      </c>
      <c r="CE12" s="14"/>
      <c r="CF12" s="6" t="s">
        <v>171</v>
      </c>
      <c r="CG12" s="14"/>
      <c r="CH12" s="50" t="s">
        <v>226</v>
      </c>
      <c r="CI12" s="14"/>
      <c r="CJ12" s="55">
        <v>125</v>
      </c>
      <c r="CK12" s="100"/>
      <c r="CL12" s="6" t="s">
        <v>297</v>
      </c>
      <c r="CM12" s="14"/>
      <c r="CN12" s="6" t="s">
        <v>167</v>
      </c>
      <c r="CO12" s="14"/>
      <c r="CP12" s="6" t="s">
        <v>122</v>
      </c>
      <c r="CQ12" s="14"/>
      <c r="CR12" s="9">
        <v>3</v>
      </c>
      <c r="CS12" s="6" t="s">
        <v>1</v>
      </c>
      <c r="CT12" s="6" t="s">
        <v>155</v>
      </c>
      <c r="CU12" s="53" t="s">
        <v>281</v>
      </c>
      <c r="CV12" s="6"/>
      <c r="CW12" s="6" t="s">
        <v>197</v>
      </c>
      <c r="CX12" s="6">
        <v>30</v>
      </c>
      <c r="CY12" s="6" t="s">
        <v>170</v>
      </c>
      <c r="CZ12" s="6">
        <v>2</v>
      </c>
      <c r="DA12" s="6">
        <v>4</v>
      </c>
      <c r="DB12" s="6"/>
      <c r="DC12" s="6"/>
      <c r="DE12" s="6">
        <v>3</v>
      </c>
      <c r="DF12" s="6">
        <v>14</v>
      </c>
      <c r="DG12" s="62">
        <v>4110</v>
      </c>
      <c r="DH12" s="63"/>
      <c r="DI12" s="6">
        <v>3</v>
      </c>
      <c r="DJ12" s="6">
        <v>14</v>
      </c>
      <c r="DK12" s="62">
        <v>4110</v>
      </c>
      <c r="DM12" s="6">
        <v>32</v>
      </c>
      <c r="DN12" s="6">
        <v>1</v>
      </c>
      <c r="DP12" s="53">
        <v>3</v>
      </c>
      <c r="DQ12" s="6">
        <v>1</v>
      </c>
      <c r="DS12" s="6">
        <v>10</v>
      </c>
      <c r="DT12" s="6">
        <v>2.1100000000000001E-2</v>
      </c>
      <c r="DV12" s="6">
        <v>10</v>
      </c>
      <c r="DW12" s="6">
        <v>2.4299999999999999E-2</v>
      </c>
      <c r="DY12" s="57">
        <v>0.83</v>
      </c>
      <c r="DZ12" s="56">
        <f t="shared" si="57"/>
        <v>0.54106079476450208</v>
      </c>
      <c r="EA12" s="6" t="s">
        <v>167</v>
      </c>
    </row>
    <row r="13" spans="1:131" s="17" customFormat="1" ht="30" customHeight="1" x14ac:dyDescent="0.25">
      <c r="A13" s="104">
        <v>4</v>
      </c>
      <c r="B13" s="87"/>
      <c r="C13" s="64"/>
      <c r="D13" s="88"/>
      <c r="E13" s="82" t="str">
        <f t="shared" si="0"/>
        <v/>
      </c>
      <c r="F13" s="47" t="str">
        <f t="shared" si="1"/>
        <v/>
      </c>
      <c r="G13" s="47" t="str">
        <f t="shared" si="2"/>
        <v/>
      </c>
      <c r="H13" s="85" t="str">
        <f t="shared" si="3"/>
        <v/>
      </c>
      <c r="I13" s="87"/>
      <c r="J13" s="7" t="str">
        <f t="shared" si="4"/>
        <v/>
      </c>
      <c r="K13" s="64" t="str">
        <f t="shared" si="5"/>
        <v/>
      </c>
      <c r="L13" s="69" t="str">
        <f t="shared" si="6"/>
        <v/>
      </c>
      <c r="M13" s="69" t="str">
        <f t="shared" si="7"/>
        <v/>
      </c>
      <c r="N13" s="7" t="str">
        <f t="shared" si="8"/>
        <v/>
      </c>
      <c r="O13" s="7" t="str">
        <f t="shared" si="9"/>
        <v/>
      </c>
      <c r="P13" s="7" t="str">
        <f t="shared" si="10"/>
        <v/>
      </c>
      <c r="Q13" s="7" t="str">
        <f t="shared" si="11"/>
        <v/>
      </c>
      <c r="R13" s="114" t="str">
        <f t="shared" si="12"/>
        <v/>
      </c>
      <c r="S13" s="82"/>
      <c r="T13" s="89" t="str">
        <f t="shared" si="13"/>
        <v/>
      </c>
      <c r="U13" s="90"/>
      <c r="V13" s="82" t="str">
        <f t="shared" si="14"/>
        <v/>
      </c>
      <c r="W13" s="46" t="str">
        <f t="shared" si="15"/>
        <v/>
      </c>
      <c r="X13" s="34" t="str">
        <f t="shared" si="58"/>
        <v/>
      </c>
      <c r="Y13" s="46" t="str">
        <f t="shared" si="16"/>
        <v/>
      </c>
      <c r="Z13" s="86" t="str">
        <f t="shared" si="17"/>
        <v/>
      </c>
      <c r="AA13" s="86" t="str">
        <f t="shared" si="18"/>
        <v/>
      </c>
      <c r="AB13" s="86" t="str">
        <f t="shared" si="19"/>
        <v/>
      </c>
      <c r="AC13" s="86" t="str">
        <f t="shared" si="20"/>
        <v/>
      </c>
      <c r="AD13" s="86" t="str">
        <f t="shared" si="21"/>
        <v/>
      </c>
      <c r="AE13" s="86" t="str">
        <f t="shared" si="22"/>
        <v/>
      </c>
      <c r="AF13" s="86" t="str">
        <f t="shared" si="23"/>
        <v/>
      </c>
      <c r="AG13" s="86" t="str">
        <f t="shared" si="24"/>
        <v/>
      </c>
      <c r="AH13" s="86" t="str">
        <f t="shared" si="25"/>
        <v/>
      </c>
      <c r="AI13" s="86" t="str">
        <f t="shared" si="26"/>
        <v/>
      </c>
      <c r="AJ13" s="86" t="str">
        <f t="shared" si="27"/>
        <v/>
      </c>
      <c r="AK13" s="86" t="str">
        <f t="shared" si="28"/>
        <v/>
      </c>
      <c r="AL13" s="86" t="str">
        <f t="shared" si="29"/>
        <v/>
      </c>
      <c r="AM13" s="86" t="str">
        <f t="shared" si="30"/>
        <v/>
      </c>
      <c r="AN13" s="86" t="str">
        <f t="shared" si="31"/>
        <v/>
      </c>
      <c r="AO13" s="86" t="str">
        <f t="shared" si="32"/>
        <v/>
      </c>
      <c r="AP13" s="86" t="str">
        <f t="shared" si="33"/>
        <v/>
      </c>
      <c r="AQ13" s="86" t="str">
        <f t="shared" si="59"/>
        <v/>
      </c>
      <c r="AR13" s="86" t="str">
        <f t="shared" si="34"/>
        <v/>
      </c>
      <c r="AS13" s="47" t="str">
        <f t="shared" si="35"/>
        <v/>
      </c>
      <c r="AT13" s="69" t="str">
        <f t="shared" si="36"/>
        <v/>
      </c>
      <c r="AU13" s="69" t="str">
        <f t="shared" si="37"/>
        <v/>
      </c>
      <c r="AV13" s="69" t="str">
        <f t="shared" si="38"/>
        <v/>
      </c>
      <c r="AW13" s="69" t="str">
        <f t="shared" si="60"/>
        <v/>
      </c>
      <c r="AX13" s="69" t="str">
        <f t="shared" si="61"/>
        <v/>
      </c>
      <c r="AY13" s="69" t="str">
        <f t="shared" si="39"/>
        <v/>
      </c>
      <c r="AZ13" s="69" t="str">
        <f t="shared" si="40"/>
        <v/>
      </c>
      <c r="BA13" s="69" t="str">
        <f t="shared" si="62"/>
        <v/>
      </c>
      <c r="BB13" s="69" t="str">
        <f t="shared" si="63"/>
        <v/>
      </c>
      <c r="BC13" s="70" t="str">
        <f t="shared" si="41"/>
        <v/>
      </c>
      <c r="BD13" s="70" t="str">
        <f t="shared" si="42"/>
        <v/>
      </c>
      <c r="BE13" s="70" t="str">
        <f t="shared" si="43"/>
        <v/>
      </c>
      <c r="BF13" s="85"/>
      <c r="BG13" s="82"/>
      <c r="BH13" s="64" t="str">
        <f t="shared" si="64"/>
        <v/>
      </c>
      <c r="BI13" s="69" t="str">
        <f t="shared" si="44"/>
        <v/>
      </c>
      <c r="BJ13" s="34" t="str">
        <f t="shared" si="45"/>
        <v/>
      </c>
      <c r="BK13" s="82"/>
      <c r="BL13" s="34" t="str">
        <f t="shared" si="46"/>
        <v/>
      </c>
      <c r="BM13" s="64" t="str">
        <f t="shared" si="47"/>
        <v/>
      </c>
      <c r="BN13" s="69" t="str">
        <f t="shared" si="48"/>
        <v/>
      </c>
      <c r="BO13" s="69" t="str">
        <f t="shared" si="49"/>
        <v/>
      </c>
      <c r="BP13" s="7" t="str">
        <f t="shared" si="50"/>
        <v/>
      </c>
      <c r="BQ13" s="7" t="str">
        <f t="shared" si="51"/>
        <v/>
      </c>
      <c r="BR13" s="7" t="str">
        <f t="shared" si="52"/>
        <v/>
      </c>
      <c r="BS13" s="110" t="str">
        <f t="shared" si="53"/>
        <v/>
      </c>
      <c r="BT13" s="7" t="str">
        <f t="shared" si="54"/>
        <v/>
      </c>
      <c r="BU13" s="115" t="str">
        <f t="shared" si="55"/>
        <v/>
      </c>
      <c r="BV13" s="67"/>
      <c r="BW13" s="14"/>
      <c r="BX13" s="16" t="s">
        <v>257</v>
      </c>
      <c r="BY13" s="14"/>
      <c r="BZ13" s="6" t="s">
        <v>107</v>
      </c>
      <c r="CA13" s="14"/>
      <c r="CB13" s="6">
        <v>12</v>
      </c>
      <c r="CC13" s="14"/>
      <c r="CD13" s="20"/>
      <c r="CE13" s="14"/>
      <c r="CF13" s="14"/>
      <c r="CG13" s="14"/>
      <c r="CH13" s="48" t="s">
        <v>166</v>
      </c>
      <c r="CI13" s="14"/>
      <c r="CJ13" s="55">
        <v>208</v>
      </c>
      <c r="CK13" s="100"/>
      <c r="CL13" s="6" t="s">
        <v>295</v>
      </c>
      <c r="CM13" s="14"/>
      <c r="CN13" s="6" t="s">
        <v>227</v>
      </c>
      <c r="CO13" s="14"/>
      <c r="CP13" s="6" t="s">
        <v>325</v>
      </c>
      <c r="CQ13" s="14"/>
      <c r="CR13" s="9">
        <v>4</v>
      </c>
      <c r="CS13" s="6" t="s">
        <v>2</v>
      </c>
      <c r="CT13" s="6" t="s">
        <v>155</v>
      </c>
      <c r="CU13" s="53" t="s">
        <v>281</v>
      </c>
      <c r="CV13" s="6"/>
      <c r="CW13" s="6" t="s">
        <v>197</v>
      </c>
      <c r="CX13" s="6">
        <v>30</v>
      </c>
      <c r="CY13" s="6" t="s">
        <v>170</v>
      </c>
      <c r="CZ13" s="6">
        <v>2</v>
      </c>
      <c r="DA13" s="6">
        <v>4</v>
      </c>
      <c r="DB13" s="6"/>
      <c r="DC13" s="6"/>
      <c r="DE13" s="6">
        <v>4</v>
      </c>
      <c r="DF13" s="6">
        <v>14</v>
      </c>
      <c r="DG13" s="62">
        <v>4110</v>
      </c>
      <c r="DH13" s="63"/>
      <c r="DI13" s="6">
        <v>4</v>
      </c>
      <c r="DJ13" s="6">
        <v>14</v>
      </c>
      <c r="DK13" s="62">
        <v>4110</v>
      </c>
      <c r="DM13" s="6">
        <v>33</v>
      </c>
      <c r="DN13" s="6">
        <v>1</v>
      </c>
      <c r="DP13" s="53">
        <v>4</v>
      </c>
      <c r="DQ13" s="6">
        <v>0.8</v>
      </c>
      <c r="DS13" s="6">
        <v>8</v>
      </c>
      <c r="DT13" s="6">
        <v>3.6600000000000001E-2</v>
      </c>
      <c r="DV13" s="6">
        <v>8</v>
      </c>
      <c r="DW13" s="6">
        <v>4.3700000000000003E-2</v>
      </c>
      <c r="DY13" s="57">
        <v>1.054</v>
      </c>
      <c r="DZ13" s="56">
        <f t="shared" si="57"/>
        <v>0.87251138608883971</v>
      </c>
      <c r="EA13" s="6" t="s">
        <v>227</v>
      </c>
    </row>
    <row r="14" spans="1:131" s="17" customFormat="1" ht="30" customHeight="1" x14ac:dyDescent="0.25">
      <c r="A14" s="104">
        <v>5</v>
      </c>
      <c r="B14" s="87"/>
      <c r="C14" s="64"/>
      <c r="D14" s="88"/>
      <c r="E14" s="82" t="str">
        <f t="shared" si="0"/>
        <v/>
      </c>
      <c r="F14" s="47" t="str">
        <f t="shared" si="1"/>
        <v/>
      </c>
      <c r="G14" s="47" t="str">
        <f t="shared" si="2"/>
        <v/>
      </c>
      <c r="H14" s="85" t="str">
        <f t="shared" si="3"/>
        <v/>
      </c>
      <c r="I14" s="87"/>
      <c r="J14" s="7" t="str">
        <f t="shared" si="4"/>
        <v/>
      </c>
      <c r="K14" s="64" t="str">
        <f t="shared" si="5"/>
        <v/>
      </c>
      <c r="L14" s="69" t="str">
        <f t="shared" si="6"/>
        <v/>
      </c>
      <c r="M14" s="69" t="str">
        <f t="shared" si="7"/>
        <v/>
      </c>
      <c r="N14" s="7" t="str">
        <f t="shared" si="8"/>
        <v/>
      </c>
      <c r="O14" s="7" t="str">
        <f t="shared" si="9"/>
        <v/>
      </c>
      <c r="P14" s="7" t="str">
        <f t="shared" si="10"/>
        <v/>
      </c>
      <c r="Q14" s="7" t="str">
        <f t="shared" si="11"/>
        <v/>
      </c>
      <c r="R14" s="114" t="str">
        <f t="shared" si="12"/>
        <v/>
      </c>
      <c r="S14" s="82"/>
      <c r="T14" s="89" t="str">
        <f t="shared" si="13"/>
        <v/>
      </c>
      <c r="U14" s="90"/>
      <c r="V14" s="82" t="str">
        <f t="shared" si="14"/>
        <v/>
      </c>
      <c r="W14" s="46" t="str">
        <f t="shared" si="15"/>
        <v/>
      </c>
      <c r="X14" s="34" t="str">
        <f t="shared" si="58"/>
        <v/>
      </c>
      <c r="Y14" s="46" t="str">
        <f t="shared" si="16"/>
        <v/>
      </c>
      <c r="Z14" s="86" t="str">
        <f t="shared" si="17"/>
        <v/>
      </c>
      <c r="AA14" s="86" t="str">
        <f t="shared" si="18"/>
        <v/>
      </c>
      <c r="AB14" s="86" t="str">
        <f t="shared" si="19"/>
        <v/>
      </c>
      <c r="AC14" s="86" t="str">
        <f t="shared" si="20"/>
        <v/>
      </c>
      <c r="AD14" s="86" t="str">
        <f t="shared" si="21"/>
        <v/>
      </c>
      <c r="AE14" s="86" t="str">
        <f t="shared" si="22"/>
        <v/>
      </c>
      <c r="AF14" s="86" t="str">
        <f t="shared" si="23"/>
        <v/>
      </c>
      <c r="AG14" s="86" t="str">
        <f t="shared" si="24"/>
        <v/>
      </c>
      <c r="AH14" s="86" t="str">
        <f t="shared" si="25"/>
        <v/>
      </c>
      <c r="AI14" s="86" t="str">
        <f t="shared" si="26"/>
        <v/>
      </c>
      <c r="AJ14" s="86" t="str">
        <f t="shared" si="27"/>
        <v/>
      </c>
      <c r="AK14" s="86" t="str">
        <f t="shared" si="28"/>
        <v/>
      </c>
      <c r="AL14" s="86" t="str">
        <f t="shared" si="29"/>
        <v/>
      </c>
      <c r="AM14" s="86" t="str">
        <f t="shared" si="30"/>
        <v/>
      </c>
      <c r="AN14" s="86" t="str">
        <f t="shared" si="31"/>
        <v/>
      </c>
      <c r="AO14" s="86" t="str">
        <f t="shared" si="32"/>
        <v/>
      </c>
      <c r="AP14" s="86" t="str">
        <f t="shared" si="33"/>
        <v/>
      </c>
      <c r="AQ14" s="86" t="str">
        <f t="shared" si="59"/>
        <v/>
      </c>
      <c r="AR14" s="86" t="str">
        <f t="shared" si="34"/>
        <v/>
      </c>
      <c r="AS14" s="47" t="str">
        <f t="shared" si="35"/>
        <v/>
      </c>
      <c r="AT14" s="69" t="str">
        <f t="shared" si="36"/>
        <v/>
      </c>
      <c r="AU14" s="69" t="str">
        <f t="shared" si="37"/>
        <v/>
      </c>
      <c r="AV14" s="69" t="str">
        <f t="shared" si="38"/>
        <v/>
      </c>
      <c r="AW14" s="69" t="str">
        <f t="shared" si="60"/>
        <v/>
      </c>
      <c r="AX14" s="69" t="str">
        <f t="shared" si="61"/>
        <v/>
      </c>
      <c r="AY14" s="69" t="str">
        <f t="shared" si="39"/>
        <v/>
      </c>
      <c r="AZ14" s="69" t="str">
        <f t="shared" si="40"/>
        <v/>
      </c>
      <c r="BA14" s="69" t="str">
        <f t="shared" si="62"/>
        <v/>
      </c>
      <c r="BB14" s="69" t="str">
        <f t="shared" si="63"/>
        <v/>
      </c>
      <c r="BC14" s="70" t="str">
        <f t="shared" si="41"/>
        <v/>
      </c>
      <c r="BD14" s="70" t="str">
        <f t="shared" si="42"/>
        <v/>
      </c>
      <c r="BE14" s="70" t="str">
        <f t="shared" si="43"/>
        <v/>
      </c>
      <c r="BF14" s="85"/>
      <c r="BG14" s="82"/>
      <c r="BH14" s="64" t="str">
        <f t="shared" si="64"/>
        <v/>
      </c>
      <c r="BI14" s="69" t="str">
        <f t="shared" si="44"/>
        <v/>
      </c>
      <c r="BJ14" s="34" t="str">
        <f t="shared" si="45"/>
        <v/>
      </c>
      <c r="BK14" s="82"/>
      <c r="BL14" s="34" t="str">
        <f t="shared" si="46"/>
        <v/>
      </c>
      <c r="BM14" s="64" t="str">
        <f t="shared" si="47"/>
        <v/>
      </c>
      <c r="BN14" s="69" t="str">
        <f t="shared" si="48"/>
        <v/>
      </c>
      <c r="BO14" s="69" t="str">
        <f t="shared" si="49"/>
        <v/>
      </c>
      <c r="BP14" s="7" t="str">
        <f t="shared" si="50"/>
        <v/>
      </c>
      <c r="BQ14" s="7" t="str">
        <f t="shared" si="51"/>
        <v/>
      </c>
      <c r="BR14" s="7" t="str">
        <f t="shared" si="52"/>
        <v/>
      </c>
      <c r="BS14" s="110" t="str">
        <f t="shared" si="53"/>
        <v/>
      </c>
      <c r="BT14" s="7" t="str">
        <f t="shared" si="54"/>
        <v/>
      </c>
      <c r="BU14" s="115" t="str">
        <f t="shared" si="55"/>
        <v/>
      </c>
      <c r="BV14" s="67"/>
      <c r="BX14" s="16" t="s">
        <v>159</v>
      </c>
      <c r="BZ14" s="6" t="s">
        <v>123</v>
      </c>
      <c r="CB14" s="6">
        <v>10</v>
      </c>
      <c r="CH14" s="48" t="s">
        <v>167</v>
      </c>
      <c r="CJ14" s="55">
        <v>220</v>
      </c>
      <c r="CK14" s="100"/>
      <c r="CL14" s="6" t="s">
        <v>294</v>
      </c>
      <c r="CN14" s="6" t="s">
        <v>266</v>
      </c>
      <c r="CP14" s="6" t="s">
        <v>326</v>
      </c>
      <c r="CR14" s="9">
        <v>5</v>
      </c>
      <c r="CS14" s="6" t="s">
        <v>3</v>
      </c>
      <c r="CT14" s="6" t="s">
        <v>155</v>
      </c>
      <c r="CU14" s="53" t="s">
        <v>281</v>
      </c>
      <c r="CV14" s="6"/>
      <c r="CW14" s="6" t="s">
        <v>197</v>
      </c>
      <c r="CX14" s="6">
        <v>50</v>
      </c>
      <c r="CY14" s="6" t="s">
        <v>170</v>
      </c>
      <c r="CZ14" s="6">
        <v>2</v>
      </c>
      <c r="DA14" s="6">
        <v>4</v>
      </c>
      <c r="DB14" s="6"/>
      <c r="DC14" s="6"/>
      <c r="DE14" s="6">
        <v>5</v>
      </c>
      <c r="DF14" s="6">
        <v>14</v>
      </c>
      <c r="DG14" s="62">
        <v>4110</v>
      </c>
      <c r="DH14" s="63"/>
      <c r="DI14" s="6">
        <v>5</v>
      </c>
      <c r="DJ14" s="6">
        <v>14</v>
      </c>
      <c r="DK14" s="62">
        <v>4110</v>
      </c>
      <c r="DM14" s="6">
        <v>34</v>
      </c>
      <c r="DN14" s="6">
        <v>1</v>
      </c>
      <c r="DP14" s="53">
        <v>5</v>
      </c>
      <c r="DQ14" s="6">
        <v>0.8</v>
      </c>
      <c r="DS14" s="6">
        <v>6</v>
      </c>
      <c r="DT14" s="6">
        <v>5.0700000000000002E-2</v>
      </c>
      <c r="DV14" s="6">
        <v>6</v>
      </c>
      <c r="DW14" s="6">
        <v>5.8999999999999997E-2</v>
      </c>
      <c r="DY14" s="57">
        <v>1.395</v>
      </c>
      <c r="DZ14" s="56">
        <f t="shared" si="57"/>
        <v>1.5284044609255194</v>
      </c>
      <c r="EA14" s="6" t="s">
        <v>266</v>
      </c>
    </row>
    <row r="15" spans="1:131" s="17" customFormat="1" ht="30" customHeight="1" x14ac:dyDescent="0.25">
      <c r="A15" s="104">
        <v>6</v>
      </c>
      <c r="B15" s="87"/>
      <c r="C15" s="64"/>
      <c r="D15" s="88"/>
      <c r="E15" s="82" t="str">
        <f t="shared" si="0"/>
        <v/>
      </c>
      <c r="F15" s="47" t="str">
        <f t="shared" si="1"/>
        <v/>
      </c>
      <c r="G15" s="47" t="str">
        <f t="shared" si="2"/>
        <v/>
      </c>
      <c r="H15" s="85" t="str">
        <f t="shared" si="3"/>
        <v/>
      </c>
      <c r="I15" s="87"/>
      <c r="J15" s="7" t="str">
        <f t="shared" si="4"/>
        <v/>
      </c>
      <c r="K15" s="64" t="str">
        <f t="shared" si="5"/>
        <v/>
      </c>
      <c r="L15" s="69" t="str">
        <f t="shared" si="6"/>
        <v/>
      </c>
      <c r="M15" s="69" t="str">
        <f t="shared" si="7"/>
        <v/>
      </c>
      <c r="N15" s="7" t="str">
        <f t="shared" si="8"/>
        <v/>
      </c>
      <c r="O15" s="7" t="str">
        <f t="shared" si="9"/>
        <v/>
      </c>
      <c r="P15" s="7" t="str">
        <f t="shared" si="10"/>
        <v/>
      </c>
      <c r="Q15" s="7" t="str">
        <f t="shared" si="11"/>
        <v/>
      </c>
      <c r="R15" s="114" t="str">
        <f t="shared" si="12"/>
        <v/>
      </c>
      <c r="S15" s="82"/>
      <c r="T15" s="89" t="str">
        <f t="shared" si="13"/>
        <v/>
      </c>
      <c r="U15" s="90"/>
      <c r="V15" s="82" t="str">
        <f t="shared" si="14"/>
        <v/>
      </c>
      <c r="W15" s="46" t="str">
        <f t="shared" si="15"/>
        <v/>
      </c>
      <c r="X15" s="34" t="str">
        <f t="shared" si="58"/>
        <v/>
      </c>
      <c r="Y15" s="46" t="str">
        <f t="shared" si="16"/>
        <v/>
      </c>
      <c r="Z15" s="86" t="str">
        <f t="shared" si="17"/>
        <v/>
      </c>
      <c r="AA15" s="86" t="str">
        <f t="shared" si="18"/>
        <v/>
      </c>
      <c r="AB15" s="86" t="str">
        <f t="shared" si="19"/>
        <v/>
      </c>
      <c r="AC15" s="86" t="str">
        <f t="shared" si="20"/>
        <v/>
      </c>
      <c r="AD15" s="86" t="str">
        <f t="shared" si="21"/>
        <v/>
      </c>
      <c r="AE15" s="86" t="str">
        <f t="shared" si="22"/>
        <v/>
      </c>
      <c r="AF15" s="86" t="str">
        <f t="shared" si="23"/>
        <v/>
      </c>
      <c r="AG15" s="86" t="str">
        <f t="shared" si="24"/>
        <v/>
      </c>
      <c r="AH15" s="86" t="str">
        <f t="shared" si="25"/>
        <v/>
      </c>
      <c r="AI15" s="86" t="str">
        <f t="shared" si="26"/>
        <v/>
      </c>
      <c r="AJ15" s="86" t="str">
        <f t="shared" si="27"/>
        <v/>
      </c>
      <c r="AK15" s="86" t="str">
        <f t="shared" si="28"/>
        <v/>
      </c>
      <c r="AL15" s="86" t="str">
        <f t="shared" si="29"/>
        <v/>
      </c>
      <c r="AM15" s="86" t="str">
        <f t="shared" si="30"/>
        <v/>
      </c>
      <c r="AN15" s="86" t="str">
        <f t="shared" si="31"/>
        <v/>
      </c>
      <c r="AO15" s="86" t="str">
        <f t="shared" si="32"/>
        <v/>
      </c>
      <c r="AP15" s="86" t="str">
        <f t="shared" si="33"/>
        <v/>
      </c>
      <c r="AQ15" s="86" t="str">
        <f t="shared" si="59"/>
        <v/>
      </c>
      <c r="AR15" s="86" t="str">
        <f t="shared" si="34"/>
        <v/>
      </c>
      <c r="AS15" s="47" t="str">
        <f t="shared" si="35"/>
        <v/>
      </c>
      <c r="AT15" s="69" t="str">
        <f t="shared" si="36"/>
        <v/>
      </c>
      <c r="AU15" s="69" t="str">
        <f t="shared" si="37"/>
        <v/>
      </c>
      <c r="AV15" s="69" t="str">
        <f t="shared" si="38"/>
        <v/>
      </c>
      <c r="AW15" s="69" t="str">
        <f t="shared" si="60"/>
        <v/>
      </c>
      <c r="AX15" s="69" t="str">
        <f t="shared" si="61"/>
        <v/>
      </c>
      <c r="AY15" s="69" t="str">
        <f t="shared" si="39"/>
        <v/>
      </c>
      <c r="AZ15" s="69" t="str">
        <f t="shared" si="40"/>
        <v/>
      </c>
      <c r="BA15" s="69" t="str">
        <f t="shared" si="62"/>
        <v/>
      </c>
      <c r="BB15" s="69" t="str">
        <f t="shared" si="63"/>
        <v/>
      </c>
      <c r="BC15" s="70" t="str">
        <f t="shared" si="41"/>
        <v/>
      </c>
      <c r="BD15" s="70" t="str">
        <f t="shared" si="42"/>
        <v/>
      </c>
      <c r="BE15" s="70" t="str">
        <f t="shared" si="43"/>
        <v/>
      </c>
      <c r="BF15" s="85"/>
      <c r="BG15" s="82"/>
      <c r="BH15" s="64" t="str">
        <f t="shared" si="64"/>
        <v/>
      </c>
      <c r="BI15" s="69" t="str">
        <f t="shared" si="44"/>
        <v/>
      </c>
      <c r="BJ15" s="34" t="str">
        <f t="shared" si="45"/>
        <v/>
      </c>
      <c r="BK15" s="82"/>
      <c r="BL15" s="34" t="str">
        <f t="shared" si="46"/>
        <v/>
      </c>
      <c r="BM15" s="64" t="str">
        <f t="shared" si="47"/>
        <v/>
      </c>
      <c r="BN15" s="69" t="str">
        <f t="shared" si="48"/>
        <v/>
      </c>
      <c r="BO15" s="69" t="str">
        <f t="shared" si="49"/>
        <v/>
      </c>
      <c r="BP15" s="7" t="str">
        <f t="shared" si="50"/>
        <v/>
      </c>
      <c r="BQ15" s="7" t="str">
        <f t="shared" si="51"/>
        <v/>
      </c>
      <c r="BR15" s="7" t="str">
        <f t="shared" si="52"/>
        <v/>
      </c>
      <c r="BS15" s="110" t="str">
        <f t="shared" si="53"/>
        <v/>
      </c>
      <c r="BT15" s="7" t="str">
        <f t="shared" si="54"/>
        <v/>
      </c>
      <c r="BU15" s="115" t="str">
        <f t="shared" si="55"/>
        <v/>
      </c>
      <c r="BV15" s="67"/>
      <c r="BX15" s="16" t="s">
        <v>187</v>
      </c>
      <c r="BZ15" s="6" t="s">
        <v>124</v>
      </c>
      <c r="CB15" s="6">
        <v>8</v>
      </c>
      <c r="CH15" s="48" t="s">
        <v>227</v>
      </c>
      <c r="CJ15" s="55" t="s">
        <v>200</v>
      </c>
      <c r="CK15" s="100"/>
      <c r="CL15" s="6" t="s">
        <v>296</v>
      </c>
      <c r="CN15" s="6" t="s">
        <v>309</v>
      </c>
      <c r="CP15" s="6" t="s">
        <v>327</v>
      </c>
      <c r="CR15" s="9">
        <v>6</v>
      </c>
      <c r="CS15" s="6" t="s">
        <v>261</v>
      </c>
      <c r="CT15" s="6" t="s">
        <v>157</v>
      </c>
      <c r="CU15" s="6" t="s">
        <v>262</v>
      </c>
      <c r="CV15" s="6"/>
      <c r="CW15" s="6">
        <v>250</v>
      </c>
      <c r="CX15" s="6">
        <v>20</v>
      </c>
      <c r="CY15" s="6" t="s">
        <v>170</v>
      </c>
      <c r="CZ15" s="6">
        <v>2</v>
      </c>
      <c r="DA15" s="6">
        <v>3</v>
      </c>
      <c r="DB15" s="6"/>
      <c r="DC15" s="6"/>
      <c r="DE15" s="6">
        <v>6</v>
      </c>
      <c r="DF15" s="6">
        <v>14</v>
      </c>
      <c r="DG15" s="62">
        <v>4110</v>
      </c>
      <c r="DH15" s="63"/>
      <c r="DI15" s="6">
        <v>6</v>
      </c>
      <c r="DJ15" s="6">
        <v>14</v>
      </c>
      <c r="DK15" s="62">
        <v>4110</v>
      </c>
      <c r="DM15" s="6">
        <v>35</v>
      </c>
      <c r="DN15" s="6">
        <v>1</v>
      </c>
      <c r="DP15" s="53">
        <v>6</v>
      </c>
      <c r="DQ15" s="6">
        <v>0.8</v>
      </c>
      <c r="DS15" s="6">
        <v>4</v>
      </c>
      <c r="DT15" s="6">
        <v>8.2400000000000001E-2</v>
      </c>
      <c r="DV15" s="6">
        <v>4</v>
      </c>
      <c r="DW15" s="6">
        <v>8.14E-2</v>
      </c>
      <c r="DY15" s="57">
        <v>1.5880000000000001</v>
      </c>
      <c r="DZ15" s="56">
        <f t="shared" si="57"/>
        <v>1.9805731061585352</v>
      </c>
      <c r="EA15" s="6" t="s">
        <v>309</v>
      </c>
    </row>
    <row r="16" spans="1:131" s="17" customFormat="1" ht="30" customHeight="1" x14ac:dyDescent="0.25">
      <c r="A16" s="104">
        <v>7</v>
      </c>
      <c r="B16" s="87"/>
      <c r="C16" s="64"/>
      <c r="D16" s="88"/>
      <c r="E16" s="82" t="str">
        <f t="shared" si="0"/>
        <v/>
      </c>
      <c r="F16" s="47" t="str">
        <f t="shared" si="1"/>
        <v/>
      </c>
      <c r="G16" s="47" t="str">
        <f t="shared" si="2"/>
        <v/>
      </c>
      <c r="H16" s="85" t="str">
        <f t="shared" si="3"/>
        <v/>
      </c>
      <c r="I16" s="87"/>
      <c r="J16" s="7" t="str">
        <f t="shared" si="4"/>
        <v/>
      </c>
      <c r="K16" s="64" t="str">
        <f t="shared" si="5"/>
        <v/>
      </c>
      <c r="L16" s="69" t="str">
        <f t="shared" si="6"/>
        <v/>
      </c>
      <c r="M16" s="69" t="str">
        <f t="shared" si="7"/>
        <v/>
      </c>
      <c r="N16" s="7" t="str">
        <f t="shared" si="8"/>
        <v/>
      </c>
      <c r="O16" s="7" t="str">
        <f t="shared" si="9"/>
        <v/>
      </c>
      <c r="P16" s="7" t="str">
        <f t="shared" si="10"/>
        <v/>
      </c>
      <c r="Q16" s="7" t="str">
        <f t="shared" si="11"/>
        <v/>
      </c>
      <c r="R16" s="114" t="str">
        <f t="shared" si="12"/>
        <v/>
      </c>
      <c r="S16" s="82"/>
      <c r="T16" s="89" t="str">
        <f t="shared" si="13"/>
        <v/>
      </c>
      <c r="U16" s="90"/>
      <c r="V16" s="82" t="str">
        <f t="shared" si="14"/>
        <v/>
      </c>
      <c r="W16" s="46" t="str">
        <f t="shared" si="15"/>
        <v/>
      </c>
      <c r="X16" s="34" t="str">
        <f t="shared" si="58"/>
        <v/>
      </c>
      <c r="Y16" s="46" t="str">
        <f t="shared" si="16"/>
        <v/>
      </c>
      <c r="Z16" s="86" t="str">
        <f t="shared" si="17"/>
        <v/>
      </c>
      <c r="AA16" s="86" t="str">
        <f t="shared" si="18"/>
        <v/>
      </c>
      <c r="AB16" s="86" t="str">
        <f t="shared" si="19"/>
        <v/>
      </c>
      <c r="AC16" s="86" t="str">
        <f t="shared" si="20"/>
        <v/>
      </c>
      <c r="AD16" s="86" t="str">
        <f t="shared" si="21"/>
        <v/>
      </c>
      <c r="AE16" s="86" t="str">
        <f t="shared" si="22"/>
        <v/>
      </c>
      <c r="AF16" s="86" t="str">
        <f t="shared" si="23"/>
        <v/>
      </c>
      <c r="AG16" s="86" t="str">
        <f t="shared" si="24"/>
        <v/>
      </c>
      <c r="AH16" s="86" t="str">
        <f t="shared" si="25"/>
        <v/>
      </c>
      <c r="AI16" s="86" t="str">
        <f t="shared" si="26"/>
        <v/>
      </c>
      <c r="AJ16" s="86" t="str">
        <f t="shared" si="27"/>
        <v/>
      </c>
      <c r="AK16" s="86" t="str">
        <f t="shared" si="28"/>
        <v/>
      </c>
      <c r="AL16" s="86" t="str">
        <f t="shared" si="29"/>
        <v/>
      </c>
      <c r="AM16" s="86" t="str">
        <f t="shared" si="30"/>
        <v/>
      </c>
      <c r="AN16" s="86" t="str">
        <f t="shared" si="31"/>
        <v/>
      </c>
      <c r="AO16" s="86" t="str">
        <f t="shared" si="32"/>
        <v/>
      </c>
      <c r="AP16" s="86" t="str">
        <f t="shared" si="33"/>
        <v/>
      </c>
      <c r="AQ16" s="86" t="str">
        <f t="shared" si="59"/>
        <v/>
      </c>
      <c r="AR16" s="86" t="str">
        <f t="shared" si="34"/>
        <v/>
      </c>
      <c r="AS16" s="47" t="str">
        <f t="shared" si="35"/>
        <v/>
      </c>
      <c r="AT16" s="69" t="str">
        <f t="shared" si="36"/>
        <v/>
      </c>
      <c r="AU16" s="69" t="str">
        <f t="shared" si="37"/>
        <v/>
      </c>
      <c r="AV16" s="69" t="str">
        <f t="shared" si="38"/>
        <v/>
      </c>
      <c r="AW16" s="69" t="str">
        <f t="shared" si="60"/>
        <v/>
      </c>
      <c r="AX16" s="69" t="str">
        <f t="shared" si="61"/>
        <v/>
      </c>
      <c r="AY16" s="69" t="str">
        <f t="shared" si="39"/>
        <v/>
      </c>
      <c r="AZ16" s="69" t="str">
        <f t="shared" si="40"/>
        <v/>
      </c>
      <c r="BA16" s="69" t="str">
        <f t="shared" si="62"/>
        <v/>
      </c>
      <c r="BB16" s="69" t="str">
        <f t="shared" si="63"/>
        <v/>
      </c>
      <c r="BC16" s="70" t="str">
        <f t="shared" si="41"/>
        <v/>
      </c>
      <c r="BD16" s="70" t="str">
        <f t="shared" si="42"/>
        <v/>
      </c>
      <c r="BE16" s="70" t="str">
        <f t="shared" si="43"/>
        <v/>
      </c>
      <c r="BF16" s="85"/>
      <c r="BG16" s="82"/>
      <c r="BH16" s="64" t="str">
        <f t="shared" si="64"/>
        <v/>
      </c>
      <c r="BI16" s="69" t="str">
        <f t="shared" si="44"/>
        <v/>
      </c>
      <c r="BJ16" s="34" t="str">
        <f t="shared" si="45"/>
        <v/>
      </c>
      <c r="BK16" s="82"/>
      <c r="BL16" s="34" t="str">
        <f t="shared" si="46"/>
        <v/>
      </c>
      <c r="BM16" s="64" t="str">
        <f t="shared" si="47"/>
        <v/>
      </c>
      <c r="BN16" s="69" t="str">
        <f t="shared" si="48"/>
        <v/>
      </c>
      <c r="BO16" s="69" t="str">
        <f t="shared" si="49"/>
        <v/>
      </c>
      <c r="BP16" s="7" t="str">
        <f t="shared" si="50"/>
        <v/>
      </c>
      <c r="BQ16" s="7" t="str">
        <f t="shared" si="51"/>
        <v/>
      </c>
      <c r="BR16" s="7" t="str">
        <f t="shared" si="52"/>
        <v/>
      </c>
      <c r="BS16" s="110" t="str">
        <f t="shared" si="53"/>
        <v/>
      </c>
      <c r="BT16" s="7" t="str">
        <f t="shared" si="54"/>
        <v/>
      </c>
      <c r="BU16" s="115" t="str">
        <f t="shared" si="55"/>
        <v/>
      </c>
      <c r="BV16" s="67"/>
      <c r="BX16" s="18" t="s">
        <v>186</v>
      </c>
      <c r="BZ16" s="6" t="s">
        <v>100</v>
      </c>
      <c r="CB16" s="6">
        <v>6</v>
      </c>
      <c r="CH16" s="48" t="s">
        <v>266</v>
      </c>
      <c r="CJ16" s="55">
        <v>250</v>
      </c>
      <c r="CK16" s="100"/>
      <c r="CL16" s="6" t="s">
        <v>292</v>
      </c>
      <c r="CN16" s="6" t="s">
        <v>228</v>
      </c>
      <c r="CP16" s="6" t="s">
        <v>328</v>
      </c>
      <c r="CR16" s="9">
        <v>7</v>
      </c>
      <c r="CS16" s="6" t="s">
        <v>263</v>
      </c>
      <c r="CT16" s="6" t="s">
        <v>157</v>
      </c>
      <c r="CU16" s="6" t="s">
        <v>262</v>
      </c>
      <c r="CV16" s="6"/>
      <c r="CW16" s="6">
        <v>250</v>
      </c>
      <c r="CX16" s="6">
        <v>30</v>
      </c>
      <c r="CY16" s="6" t="s">
        <v>170</v>
      </c>
      <c r="CZ16" s="6">
        <v>2</v>
      </c>
      <c r="DA16" s="6">
        <v>3</v>
      </c>
      <c r="DB16" s="6"/>
      <c r="DC16" s="6"/>
      <c r="DE16" s="6">
        <v>7</v>
      </c>
      <c r="DF16" s="6">
        <v>14</v>
      </c>
      <c r="DG16" s="62">
        <v>4110</v>
      </c>
      <c r="DH16" s="63"/>
      <c r="DI16" s="6">
        <v>7</v>
      </c>
      <c r="DJ16" s="6">
        <v>14</v>
      </c>
      <c r="DK16" s="62">
        <v>4110</v>
      </c>
      <c r="DM16" s="6">
        <v>36</v>
      </c>
      <c r="DN16" s="6">
        <v>1</v>
      </c>
      <c r="DP16" s="53">
        <v>7</v>
      </c>
      <c r="DQ16" s="6">
        <v>0.7</v>
      </c>
      <c r="DS16" s="6">
        <v>3</v>
      </c>
      <c r="DT16" s="6">
        <v>9.7299999999999998E-2</v>
      </c>
      <c r="DV16" s="6">
        <v>3</v>
      </c>
      <c r="DW16" s="6">
        <v>9.6199999999999994E-2</v>
      </c>
      <c r="DY16" s="57">
        <v>2.0329999999999999</v>
      </c>
      <c r="DZ16" s="56">
        <f t="shared" si="57"/>
        <v>3.246120509758196</v>
      </c>
      <c r="EA16" s="6" t="s">
        <v>228</v>
      </c>
    </row>
    <row r="17" spans="1:131" s="17" customFormat="1" ht="30" customHeight="1" x14ac:dyDescent="0.25">
      <c r="A17" s="104">
        <v>8</v>
      </c>
      <c r="B17" s="87"/>
      <c r="C17" s="64"/>
      <c r="D17" s="88"/>
      <c r="E17" s="82" t="str">
        <f t="shared" si="0"/>
        <v/>
      </c>
      <c r="F17" s="47" t="str">
        <f t="shared" si="1"/>
        <v/>
      </c>
      <c r="G17" s="47" t="str">
        <f t="shared" si="2"/>
        <v/>
      </c>
      <c r="H17" s="85" t="str">
        <f t="shared" si="3"/>
        <v/>
      </c>
      <c r="I17" s="87"/>
      <c r="J17" s="7" t="str">
        <f t="shared" si="4"/>
        <v/>
      </c>
      <c r="K17" s="64" t="str">
        <f t="shared" si="5"/>
        <v/>
      </c>
      <c r="L17" s="69" t="str">
        <f t="shared" si="6"/>
        <v/>
      </c>
      <c r="M17" s="69" t="str">
        <f t="shared" si="7"/>
        <v/>
      </c>
      <c r="N17" s="7" t="str">
        <f t="shared" si="8"/>
        <v/>
      </c>
      <c r="O17" s="7" t="str">
        <f t="shared" si="9"/>
        <v/>
      </c>
      <c r="P17" s="7" t="str">
        <f t="shared" si="10"/>
        <v/>
      </c>
      <c r="Q17" s="7" t="str">
        <f t="shared" si="11"/>
        <v/>
      </c>
      <c r="R17" s="114" t="str">
        <f t="shared" si="12"/>
        <v/>
      </c>
      <c r="S17" s="82"/>
      <c r="T17" s="89" t="str">
        <f t="shared" si="13"/>
        <v/>
      </c>
      <c r="U17" s="90"/>
      <c r="V17" s="82" t="str">
        <f t="shared" si="14"/>
        <v/>
      </c>
      <c r="W17" s="46" t="str">
        <f t="shared" si="15"/>
        <v/>
      </c>
      <c r="X17" s="34" t="str">
        <f t="shared" si="58"/>
        <v/>
      </c>
      <c r="Y17" s="46" t="str">
        <f t="shared" si="16"/>
        <v/>
      </c>
      <c r="Z17" s="86" t="str">
        <f t="shared" si="17"/>
        <v/>
      </c>
      <c r="AA17" s="86" t="str">
        <f t="shared" si="18"/>
        <v/>
      </c>
      <c r="AB17" s="86" t="str">
        <f t="shared" si="19"/>
        <v/>
      </c>
      <c r="AC17" s="86" t="str">
        <f t="shared" si="20"/>
        <v/>
      </c>
      <c r="AD17" s="86" t="str">
        <f t="shared" si="21"/>
        <v/>
      </c>
      <c r="AE17" s="86" t="str">
        <f t="shared" si="22"/>
        <v/>
      </c>
      <c r="AF17" s="86" t="str">
        <f t="shared" si="23"/>
        <v/>
      </c>
      <c r="AG17" s="86" t="str">
        <f t="shared" si="24"/>
        <v/>
      </c>
      <c r="AH17" s="86" t="str">
        <f t="shared" si="25"/>
        <v/>
      </c>
      <c r="AI17" s="86" t="str">
        <f t="shared" si="26"/>
        <v/>
      </c>
      <c r="AJ17" s="86" t="str">
        <f t="shared" si="27"/>
        <v/>
      </c>
      <c r="AK17" s="86" t="str">
        <f t="shared" si="28"/>
        <v/>
      </c>
      <c r="AL17" s="86" t="str">
        <f t="shared" si="29"/>
        <v/>
      </c>
      <c r="AM17" s="86" t="str">
        <f t="shared" si="30"/>
        <v/>
      </c>
      <c r="AN17" s="86" t="str">
        <f t="shared" si="31"/>
        <v/>
      </c>
      <c r="AO17" s="86" t="str">
        <f t="shared" si="32"/>
        <v/>
      </c>
      <c r="AP17" s="86" t="str">
        <f t="shared" si="33"/>
        <v/>
      </c>
      <c r="AQ17" s="86" t="str">
        <f t="shared" si="59"/>
        <v/>
      </c>
      <c r="AR17" s="86" t="str">
        <f t="shared" si="34"/>
        <v/>
      </c>
      <c r="AS17" s="47" t="str">
        <f t="shared" si="35"/>
        <v/>
      </c>
      <c r="AT17" s="69" t="str">
        <f t="shared" si="36"/>
        <v/>
      </c>
      <c r="AU17" s="69" t="str">
        <f t="shared" si="37"/>
        <v/>
      </c>
      <c r="AV17" s="69" t="str">
        <f t="shared" si="38"/>
        <v/>
      </c>
      <c r="AW17" s="69" t="str">
        <f t="shared" si="60"/>
        <v/>
      </c>
      <c r="AX17" s="69" t="str">
        <f t="shared" si="61"/>
        <v/>
      </c>
      <c r="AY17" s="69" t="str">
        <f t="shared" si="39"/>
        <v/>
      </c>
      <c r="AZ17" s="69" t="str">
        <f t="shared" si="40"/>
        <v/>
      </c>
      <c r="BA17" s="69" t="str">
        <f t="shared" si="62"/>
        <v/>
      </c>
      <c r="BB17" s="69" t="str">
        <f t="shared" si="63"/>
        <v/>
      </c>
      <c r="BC17" s="70" t="str">
        <f t="shared" si="41"/>
        <v/>
      </c>
      <c r="BD17" s="70" t="str">
        <f t="shared" si="42"/>
        <v/>
      </c>
      <c r="BE17" s="70" t="str">
        <f t="shared" si="43"/>
        <v/>
      </c>
      <c r="BF17" s="85"/>
      <c r="BG17" s="82"/>
      <c r="BH17" s="64" t="str">
        <f t="shared" si="64"/>
        <v/>
      </c>
      <c r="BI17" s="69" t="str">
        <f t="shared" si="44"/>
        <v/>
      </c>
      <c r="BJ17" s="34" t="str">
        <f t="shared" si="45"/>
        <v/>
      </c>
      <c r="BK17" s="82"/>
      <c r="BL17" s="34" t="str">
        <f t="shared" si="46"/>
        <v/>
      </c>
      <c r="BM17" s="64" t="str">
        <f t="shared" si="47"/>
        <v/>
      </c>
      <c r="BN17" s="69" t="str">
        <f t="shared" si="48"/>
        <v/>
      </c>
      <c r="BO17" s="69" t="str">
        <f t="shared" si="49"/>
        <v/>
      </c>
      <c r="BP17" s="7" t="str">
        <f t="shared" si="50"/>
        <v/>
      </c>
      <c r="BQ17" s="7" t="str">
        <f t="shared" si="51"/>
        <v/>
      </c>
      <c r="BR17" s="7" t="str">
        <f t="shared" si="52"/>
        <v/>
      </c>
      <c r="BS17" s="110" t="str">
        <f t="shared" si="53"/>
        <v/>
      </c>
      <c r="BT17" s="7" t="str">
        <f t="shared" si="54"/>
        <v/>
      </c>
      <c r="BU17" s="115" t="str">
        <f t="shared" si="55"/>
        <v/>
      </c>
      <c r="BV17" s="67"/>
      <c r="BX17" s="18" t="s">
        <v>181</v>
      </c>
      <c r="BZ17" s="6" t="s">
        <v>101</v>
      </c>
      <c r="CB17" s="6">
        <v>4</v>
      </c>
      <c r="CH17" s="48" t="s">
        <v>309</v>
      </c>
      <c r="CJ17" s="55" t="s">
        <v>201</v>
      </c>
      <c r="CK17" s="100"/>
      <c r="CL17" s="6" t="s">
        <v>293</v>
      </c>
      <c r="CN17" s="6" t="s">
        <v>310</v>
      </c>
      <c r="CP17" s="6" t="s">
        <v>329</v>
      </c>
      <c r="CR17" s="9">
        <v>8</v>
      </c>
      <c r="CS17" s="6" t="s">
        <v>141</v>
      </c>
      <c r="CT17" s="6" t="s">
        <v>156</v>
      </c>
      <c r="CU17" s="6" t="s">
        <v>262</v>
      </c>
      <c r="CV17" s="6"/>
      <c r="CW17" s="6">
        <v>250</v>
      </c>
      <c r="CX17" s="6">
        <v>30</v>
      </c>
      <c r="CY17" s="6" t="s">
        <v>170</v>
      </c>
      <c r="CZ17" s="6">
        <v>2</v>
      </c>
      <c r="DA17" s="6">
        <v>3</v>
      </c>
      <c r="DB17" s="6"/>
      <c r="DC17" s="6"/>
      <c r="DE17" s="6">
        <v>8</v>
      </c>
      <c r="DF17" s="6">
        <v>14</v>
      </c>
      <c r="DG17" s="62">
        <v>4110</v>
      </c>
      <c r="DH17" s="63"/>
      <c r="DI17" s="6">
        <v>8</v>
      </c>
      <c r="DJ17" s="6">
        <v>14</v>
      </c>
      <c r="DK17" s="62">
        <v>4110</v>
      </c>
      <c r="DM17" s="6">
        <v>37</v>
      </c>
      <c r="DN17" s="6">
        <v>1</v>
      </c>
      <c r="DP17" s="53">
        <v>8</v>
      </c>
      <c r="DQ17" s="6">
        <v>0.7</v>
      </c>
      <c r="DS17" s="6">
        <v>2</v>
      </c>
      <c r="DT17" s="6">
        <v>0.1158</v>
      </c>
      <c r="DV17" s="6">
        <v>2</v>
      </c>
      <c r="DW17" s="6">
        <v>0.11459999999999999</v>
      </c>
      <c r="DY17" s="57">
        <v>2.4929999999999999</v>
      </c>
      <c r="DZ17" s="56">
        <f t="shared" si="57"/>
        <v>4.8812880700251471</v>
      </c>
      <c r="EA17" s="6" t="s">
        <v>310</v>
      </c>
    </row>
    <row r="18" spans="1:131" s="17" customFormat="1" ht="30" customHeight="1" x14ac:dyDescent="0.25">
      <c r="A18" s="104">
        <v>9</v>
      </c>
      <c r="B18" s="87"/>
      <c r="C18" s="64"/>
      <c r="D18" s="88"/>
      <c r="E18" s="82" t="str">
        <f t="shared" si="0"/>
        <v/>
      </c>
      <c r="F18" s="47" t="str">
        <f t="shared" si="1"/>
        <v/>
      </c>
      <c r="G18" s="47" t="str">
        <f t="shared" si="2"/>
        <v/>
      </c>
      <c r="H18" s="85" t="str">
        <f t="shared" si="3"/>
        <v/>
      </c>
      <c r="I18" s="87"/>
      <c r="J18" s="7" t="str">
        <f t="shared" si="4"/>
        <v/>
      </c>
      <c r="K18" s="64" t="str">
        <f t="shared" si="5"/>
        <v/>
      </c>
      <c r="L18" s="69" t="str">
        <f t="shared" si="6"/>
        <v/>
      </c>
      <c r="M18" s="69" t="str">
        <f t="shared" si="7"/>
        <v/>
      </c>
      <c r="N18" s="7" t="str">
        <f t="shared" si="8"/>
        <v/>
      </c>
      <c r="O18" s="7" t="str">
        <f t="shared" si="9"/>
        <v/>
      </c>
      <c r="P18" s="7" t="str">
        <f t="shared" si="10"/>
        <v/>
      </c>
      <c r="Q18" s="7" t="str">
        <f t="shared" si="11"/>
        <v/>
      </c>
      <c r="R18" s="114" t="str">
        <f t="shared" si="12"/>
        <v/>
      </c>
      <c r="S18" s="82"/>
      <c r="T18" s="89" t="str">
        <f t="shared" si="13"/>
        <v/>
      </c>
      <c r="U18" s="90"/>
      <c r="V18" s="82" t="str">
        <f t="shared" si="14"/>
        <v/>
      </c>
      <c r="W18" s="46" t="str">
        <f t="shared" si="15"/>
        <v/>
      </c>
      <c r="X18" s="34" t="str">
        <f t="shared" si="58"/>
        <v/>
      </c>
      <c r="Y18" s="46" t="str">
        <f t="shared" si="16"/>
        <v/>
      </c>
      <c r="Z18" s="86" t="str">
        <f t="shared" si="17"/>
        <v/>
      </c>
      <c r="AA18" s="86" t="str">
        <f t="shared" si="18"/>
        <v/>
      </c>
      <c r="AB18" s="86" t="str">
        <f t="shared" si="19"/>
        <v/>
      </c>
      <c r="AC18" s="86" t="str">
        <f t="shared" si="20"/>
        <v/>
      </c>
      <c r="AD18" s="86" t="str">
        <f t="shared" si="21"/>
        <v/>
      </c>
      <c r="AE18" s="86" t="str">
        <f t="shared" si="22"/>
        <v/>
      </c>
      <c r="AF18" s="86" t="str">
        <f t="shared" si="23"/>
        <v/>
      </c>
      <c r="AG18" s="86" t="str">
        <f t="shared" si="24"/>
        <v/>
      </c>
      <c r="AH18" s="86" t="str">
        <f t="shared" si="25"/>
        <v/>
      </c>
      <c r="AI18" s="86" t="str">
        <f t="shared" si="26"/>
        <v/>
      </c>
      <c r="AJ18" s="86" t="str">
        <f t="shared" si="27"/>
        <v/>
      </c>
      <c r="AK18" s="86" t="str">
        <f t="shared" si="28"/>
        <v/>
      </c>
      <c r="AL18" s="86" t="str">
        <f t="shared" si="29"/>
        <v/>
      </c>
      <c r="AM18" s="86" t="str">
        <f t="shared" si="30"/>
        <v/>
      </c>
      <c r="AN18" s="86" t="str">
        <f t="shared" si="31"/>
        <v/>
      </c>
      <c r="AO18" s="86" t="str">
        <f t="shared" si="32"/>
        <v/>
      </c>
      <c r="AP18" s="86" t="str">
        <f t="shared" si="33"/>
        <v/>
      </c>
      <c r="AQ18" s="86" t="str">
        <f t="shared" si="59"/>
        <v/>
      </c>
      <c r="AR18" s="86" t="str">
        <f t="shared" si="34"/>
        <v/>
      </c>
      <c r="AS18" s="47" t="str">
        <f t="shared" si="35"/>
        <v/>
      </c>
      <c r="AT18" s="69" t="str">
        <f t="shared" si="36"/>
        <v/>
      </c>
      <c r="AU18" s="69" t="str">
        <f t="shared" si="37"/>
        <v/>
      </c>
      <c r="AV18" s="69" t="str">
        <f t="shared" si="38"/>
        <v/>
      </c>
      <c r="AW18" s="69" t="str">
        <f t="shared" si="60"/>
        <v/>
      </c>
      <c r="AX18" s="69" t="str">
        <f t="shared" si="61"/>
        <v/>
      </c>
      <c r="AY18" s="69" t="str">
        <f t="shared" si="39"/>
        <v/>
      </c>
      <c r="AZ18" s="69" t="str">
        <f t="shared" si="40"/>
        <v/>
      </c>
      <c r="BA18" s="69" t="str">
        <f t="shared" si="62"/>
        <v/>
      </c>
      <c r="BB18" s="69" t="str">
        <f t="shared" si="63"/>
        <v/>
      </c>
      <c r="BC18" s="70" t="str">
        <f t="shared" si="41"/>
        <v/>
      </c>
      <c r="BD18" s="70" t="str">
        <f t="shared" si="42"/>
        <v/>
      </c>
      <c r="BE18" s="70" t="str">
        <f t="shared" si="43"/>
        <v/>
      </c>
      <c r="BF18" s="85"/>
      <c r="BG18" s="82"/>
      <c r="BH18" s="64" t="str">
        <f t="shared" si="64"/>
        <v/>
      </c>
      <c r="BI18" s="69" t="str">
        <f t="shared" si="44"/>
        <v/>
      </c>
      <c r="BJ18" s="34" t="str">
        <f t="shared" si="45"/>
        <v/>
      </c>
      <c r="BK18" s="82"/>
      <c r="BL18" s="34" t="str">
        <f t="shared" si="46"/>
        <v/>
      </c>
      <c r="BM18" s="64" t="str">
        <f t="shared" si="47"/>
        <v/>
      </c>
      <c r="BN18" s="69" t="str">
        <f t="shared" si="48"/>
        <v/>
      </c>
      <c r="BO18" s="69" t="str">
        <f t="shared" si="49"/>
        <v/>
      </c>
      <c r="BP18" s="7" t="str">
        <f t="shared" si="50"/>
        <v/>
      </c>
      <c r="BQ18" s="7" t="str">
        <f t="shared" si="51"/>
        <v/>
      </c>
      <c r="BR18" s="7" t="str">
        <f t="shared" si="52"/>
        <v/>
      </c>
      <c r="BS18" s="110" t="str">
        <f t="shared" si="53"/>
        <v/>
      </c>
      <c r="BT18" s="7" t="str">
        <f t="shared" si="54"/>
        <v/>
      </c>
      <c r="BU18" s="115" t="str">
        <f t="shared" si="55"/>
        <v/>
      </c>
      <c r="BV18" s="67"/>
      <c r="BX18" s="18" t="s">
        <v>177</v>
      </c>
      <c r="BZ18" s="6" t="s">
        <v>102</v>
      </c>
      <c r="CB18" s="6">
        <v>2</v>
      </c>
      <c r="CD18" s="20"/>
      <c r="CH18" s="48" t="s">
        <v>228</v>
      </c>
      <c r="CJ18" s="55" t="s">
        <v>202</v>
      </c>
      <c r="CK18" s="100"/>
      <c r="CL18" s="6" t="s">
        <v>289</v>
      </c>
      <c r="CN18" s="6" t="s">
        <v>229</v>
      </c>
      <c r="CP18" s="6" t="s">
        <v>330</v>
      </c>
      <c r="CR18" s="9">
        <v>9</v>
      </c>
      <c r="CS18" s="6" t="s">
        <v>142</v>
      </c>
      <c r="CT18" s="6" t="s">
        <v>155</v>
      </c>
      <c r="CU18" s="6" t="s">
        <v>262</v>
      </c>
      <c r="CV18" s="6"/>
      <c r="CW18" s="6">
        <v>250</v>
      </c>
      <c r="CX18" s="6">
        <v>30</v>
      </c>
      <c r="CY18" s="6" t="s">
        <v>170</v>
      </c>
      <c r="CZ18" s="6">
        <v>2</v>
      </c>
      <c r="DA18" s="6">
        <v>3</v>
      </c>
      <c r="DB18" s="6"/>
      <c r="DC18" s="6"/>
      <c r="DE18" s="6">
        <v>9</v>
      </c>
      <c r="DF18" s="6">
        <v>14</v>
      </c>
      <c r="DG18" s="62">
        <v>4110</v>
      </c>
      <c r="DH18" s="63"/>
      <c r="DI18" s="6">
        <v>9</v>
      </c>
      <c r="DJ18" s="6">
        <v>14</v>
      </c>
      <c r="DK18" s="62">
        <v>4110</v>
      </c>
      <c r="DM18" s="6">
        <v>38</v>
      </c>
      <c r="DN18" s="6">
        <v>1</v>
      </c>
      <c r="DP18" s="53">
        <v>9</v>
      </c>
      <c r="DQ18" s="6">
        <v>0.7</v>
      </c>
      <c r="DS18" s="6">
        <v>1</v>
      </c>
      <c r="DT18" s="6">
        <v>0.15620000000000001</v>
      </c>
      <c r="DV18" s="6">
        <v>1</v>
      </c>
      <c r="DW18" s="6">
        <v>0.15340000000000001</v>
      </c>
      <c r="DY18" s="57">
        <v>3.085</v>
      </c>
      <c r="DZ18" s="56">
        <f t="shared" si="57"/>
        <v>7.474811035640279</v>
      </c>
      <c r="EA18" s="6" t="s">
        <v>229</v>
      </c>
    </row>
    <row r="19" spans="1:131" s="17" customFormat="1" ht="30" customHeight="1" x14ac:dyDescent="0.25">
      <c r="A19" s="104">
        <v>10</v>
      </c>
      <c r="B19" s="87"/>
      <c r="C19" s="64"/>
      <c r="D19" s="88"/>
      <c r="E19" s="82" t="str">
        <f t="shared" si="0"/>
        <v/>
      </c>
      <c r="F19" s="47" t="str">
        <f t="shared" si="1"/>
        <v/>
      </c>
      <c r="G19" s="47" t="str">
        <f t="shared" si="2"/>
        <v/>
      </c>
      <c r="H19" s="85" t="str">
        <f t="shared" si="3"/>
        <v/>
      </c>
      <c r="I19" s="87"/>
      <c r="J19" s="7" t="str">
        <f t="shared" si="4"/>
        <v/>
      </c>
      <c r="K19" s="64" t="str">
        <f t="shared" si="5"/>
        <v/>
      </c>
      <c r="L19" s="69" t="str">
        <f t="shared" si="6"/>
        <v/>
      </c>
      <c r="M19" s="69" t="str">
        <f t="shared" si="7"/>
        <v/>
      </c>
      <c r="N19" s="7" t="str">
        <f t="shared" si="8"/>
        <v/>
      </c>
      <c r="O19" s="7" t="str">
        <f t="shared" si="9"/>
        <v/>
      </c>
      <c r="P19" s="7" t="str">
        <f t="shared" si="10"/>
        <v/>
      </c>
      <c r="Q19" s="7" t="str">
        <f t="shared" si="11"/>
        <v/>
      </c>
      <c r="R19" s="114" t="str">
        <f t="shared" si="12"/>
        <v/>
      </c>
      <c r="S19" s="82"/>
      <c r="T19" s="89" t="str">
        <f t="shared" si="13"/>
        <v/>
      </c>
      <c r="U19" s="90"/>
      <c r="V19" s="82" t="str">
        <f t="shared" si="14"/>
        <v/>
      </c>
      <c r="W19" s="46" t="str">
        <f t="shared" si="15"/>
        <v/>
      </c>
      <c r="X19" s="34" t="str">
        <f t="shared" si="58"/>
        <v/>
      </c>
      <c r="Y19" s="46" t="str">
        <f t="shared" si="16"/>
        <v/>
      </c>
      <c r="Z19" s="86" t="str">
        <f t="shared" si="17"/>
        <v/>
      </c>
      <c r="AA19" s="86" t="str">
        <f t="shared" si="18"/>
        <v/>
      </c>
      <c r="AB19" s="86" t="str">
        <f t="shared" si="19"/>
        <v/>
      </c>
      <c r="AC19" s="86" t="str">
        <f t="shared" si="20"/>
        <v/>
      </c>
      <c r="AD19" s="86" t="str">
        <f t="shared" si="21"/>
        <v/>
      </c>
      <c r="AE19" s="86" t="str">
        <f t="shared" si="22"/>
        <v/>
      </c>
      <c r="AF19" s="86" t="str">
        <f t="shared" si="23"/>
        <v/>
      </c>
      <c r="AG19" s="86" t="str">
        <f t="shared" si="24"/>
        <v/>
      </c>
      <c r="AH19" s="86" t="str">
        <f t="shared" si="25"/>
        <v/>
      </c>
      <c r="AI19" s="86" t="str">
        <f t="shared" si="26"/>
        <v/>
      </c>
      <c r="AJ19" s="86" t="str">
        <f t="shared" si="27"/>
        <v/>
      </c>
      <c r="AK19" s="86" t="str">
        <f t="shared" si="28"/>
        <v/>
      </c>
      <c r="AL19" s="86" t="str">
        <f t="shared" si="29"/>
        <v/>
      </c>
      <c r="AM19" s="86" t="str">
        <f t="shared" si="30"/>
        <v/>
      </c>
      <c r="AN19" s="86" t="str">
        <f t="shared" si="31"/>
        <v/>
      </c>
      <c r="AO19" s="86" t="str">
        <f t="shared" si="32"/>
        <v/>
      </c>
      <c r="AP19" s="86" t="str">
        <f t="shared" si="33"/>
        <v/>
      </c>
      <c r="AQ19" s="86" t="str">
        <f t="shared" si="59"/>
        <v/>
      </c>
      <c r="AR19" s="86" t="str">
        <f t="shared" si="34"/>
        <v/>
      </c>
      <c r="AS19" s="47" t="str">
        <f t="shared" si="35"/>
        <v/>
      </c>
      <c r="AT19" s="69" t="str">
        <f t="shared" si="36"/>
        <v/>
      </c>
      <c r="AU19" s="69" t="str">
        <f t="shared" si="37"/>
        <v/>
      </c>
      <c r="AV19" s="69" t="str">
        <f t="shared" si="38"/>
        <v/>
      </c>
      <c r="AW19" s="69" t="str">
        <f t="shared" si="60"/>
        <v/>
      </c>
      <c r="AX19" s="69" t="str">
        <f t="shared" si="61"/>
        <v/>
      </c>
      <c r="AY19" s="69" t="str">
        <f t="shared" si="39"/>
        <v/>
      </c>
      <c r="AZ19" s="69" t="str">
        <f t="shared" si="40"/>
        <v/>
      </c>
      <c r="BA19" s="69" t="str">
        <f t="shared" si="62"/>
        <v/>
      </c>
      <c r="BB19" s="69" t="str">
        <f t="shared" si="63"/>
        <v/>
      </c>
      <c r="BC19" s="70" t="str">
        <f t="shared" si="41"/>
        <v/>
      </c>
      <c r="BD19" s="70" t="str">
        <f t="shared" si="42"/>
        <v/>
      </c>
      <c r="BE19" s="70" t="str">
        <f t="shared" si="43"/>
        <v/>
      </c>
      <c r="BF19" s="85"/>
      <c r="BG19" s="82"/>
      <c r="BH19" s="64" t="str">
        <f t="shared" si="64"/>
        <v/>
      </c>
      <c r="BI19" s="69" t="str">
        <f t="shared" si="44"/>
        <v/>
      </c>
      <c r="BJ19" s="34" t="str">
        <f t="shared" si="45"/>
        <v/>
      </c>
      <c r="BK19" s="82"/>
      <c r="BL19" s="34" t="str">
        <f t="shared" si="46"/>
        <v/>
      </c>
      <c r="BM19" s="64" t="str">
        <f t="shared" si="47"/>
        <v/>
      </c>
      <c r="BN19" s="69" t="str">
        <f t="shared" si="48"/>
        <v/>
      </c>
      <c r="BO19" s="69" t="str">
        <f t="shared" si="49"/>
        <v/>
      </c>
      <c r="BP19" s="7" t="str">
        <f t="shared" si="50"/>
        <v/>
      </c>
      <c r="BQ19" s="7" t="str">
        <f t="shared" si="51"/>
        <v/>
      </c>
      <c r="BR19" s="7" t="str">
        <f t="shared" si="52"/>
        <v/>
      </c>
      <c r="BS19" s="110" t="str">
        <f t="shared" si="53"/>
        <v/>
      </c>
      <c r="BT19" s="7" t="str">
        <f t="shared" si="54"/>
        <v/>
      </c>
      <c r="BU19" s="115" t="str">
        <f t="shared" si="55"/>
        <v/>
      </c>
      <c r="BV19" s="67"/>
      <c r="BX19" s="18" t="s">
        <v>158</v>
      </c>
      <c r="BZ19" s="6" t="s">
        <v>102</v>
      </c>
      <c r="CB19" s="6">
        <v>1</v>
      </c>
      <c r="CD19" s="14"/>
      <c r="CH19" s="48" t="s">
        <v>310</v>
      </c>
      <c r="CJ19" s="55">
        <v>600</v>
      </c>
      <c r="CK19" s="100"/>
      <c r="CL19" s="6" t="s">
        <v>288</v>
      </c>
      <c r="CN19" s="6" t="s">
        <v>230</v>
      </c>
      <c r="CP19" s="6" t="s">
        <v>331</v>
      </c>
      <c r="CR19" s="9">
        <v>10</v>
      </c>
      <c r="CS19" s="6" t="s">
        <v>264</v>
      </c>
      <c r="CT19" s="6" t="s">
        <v>157</v>
      </c>
      <c r="CU19" s="6" t="s">
        <v>262</v>
      </c>
      <c r="CV19" s="6"/>
      <c r="CW19" s="6">
        <v>250</v>
      </c>
      <c r="CX19" s="6">
        <v>60</v>
      </c>
      <c r="CY19" s="6" t="s">
        <v>170</v>
      </c>
      <c r="CZ19" s="6">
        <v>2</v>
      </c>
      <c r="DA19" s="6">
        <v>3</v>
      </c>
      <c r="DB19" s="6"/>
      <c r="DC19" s="6"/>
      <c r="DE19" s="6">
        <v>10</v>
      </c>
      <c r="DF19" s="6">
        <v>14</v>
      </c>
      <c r="DG19" s="62">
        <v>4110</v>
      </c>
      <c r="DH19" s="63"/>
      <c r="DI19" s="6">
        <v>10</v>
      </c>
      <c r="DJ19" s="6">
        <v>14</v>
      </c>
      <c r="DK19" s="62">
        <v>4110</v>
      </c>
      <c r="DM19" s="6">
        <v>39</v>
      </c>
      <c r="DN19" s="6">
        <v>1</v>
      </c>
      <c r="DP19" s="53">
        <v>10</v>
      </c>
      <c r="DQ19" s="16">
        <v>0.5</v>
      </c>
      <c r="DY19" s="57">
        <v>3.52</v>
      </c>
      <c r="DZ19" s="56">
        <f t="shared" si="57"/>
        <v>9.7313974037597433</v>
      </c>
      <c r="EA19" s="6" t="s">
        <v>311</v>
      </c>
    </row>
    <row r="20" spans="1:131" s="17" customFormat="1" ht="30" customHeight="1" x14ac:dyDescent="0.25">
      <c r="A20" s="104">
        <v>11</v>
      </c>
      <c r="B20" s="87"/>
      <c r="C20" s="64"/>
      <c r="D20" s="88"/>
      <c r="E20" s="82" t="str">
        <f t="shared" si="0"/>
        <v/>
      </c>
      <c r="F20" s="47" t="str">
        <f t="shared" si="1"/>
        <v/>
      </c>
      <c r="G20" s="47" t="str">
        <f t="shared" si="2"/>
        <v/>
      </c>
      <c r="H20" s="85" t="str">
        <f t="shared" si="3"/>
        <v/>
      </c>
      <c r="I20" s="87"/>
      <c r="J20" s="7" t="str">
        <f t="shared" si="4"/>
        <v/>
      </c>
      <c r="K20" s="64" t="str">
        <f t="shared" si="5"/>
        <v/>
      </c>
      <c r="L20" s="69" t="str">
        <f t="shared" si="6"/>
        <v/>
      </c>
      <c r="M20" s="69" t="str">
        <f t="shared" si="7"/>
        <v/>
      </c>
      <c r="N20" s="7" t="str">
        <f t="shared" si="8"/>
        <v/>
      </c>
      <c r="O20" s="7" t="str">
        <f t="shared" si="9"/>
        <v/>
      </c>
      <c r="P20" s="7" t="str">
        <f t="shared" si="10"/>
        <v/>
      </c>
      <c r="Q20" s="7" t="str">
        <f t="shared" si="11"/>
        <v/>
      </c>
      <c r="R20" s="114" t="str">
        <f t="shared" si="12"/>
        <v/>
      </c>
      <c r="S20" s="82"/>
      <c r="T20" s="89" t="str">
        <f t="shared" si="13"/>
        <v/>
      </c>
      <c r="U20" s="90"/>
      <c r="V20" s="82" t="str">
        <f t="shared" si="14"/>
        <v/>
      </c>
      <c r="W20" s="46" t="str">
        <f t="shared" si="15"/>
        <v/>
      </c>
      <c r="X20" s="34" t="str">
        <f t="shared" si="58"/>
        <v/>
      </c>
      <c r="Y20" s="46" t="str">
        <f t="shared" si="16"/>
        <v/>
      </c>
      <c r="Z20" s="86" t="str">
        <f t="shared" si="17"/>
        <v/>
      </c>
      <c r="AA20" s="86" t="str">
        <f t="shared" si="18"/>
        <v/>
      </c>
      <c r="AB20" s="86" t="str">
        <f t="shared" si="19"/>
        <v/>
      </c>
      <c r="AC20" s="86" t="str">
        <f t="shared" si="20"/>
        <v/>
      </c>
      <c r="AD20" s="86" t="str">
        <f t="shared" si="21"/>
        <v/>
      </c>
      <c r="AE20" s="86" t="str">
        <f t="shared" si="22"/>
        <v/>
      </c>
      <c r="AF20" s="86" t="str">
        <f t="shared" si="23"/>
        <v/>
      </c>
      <c r="AG20" s="86" t="str">
        <f t="shared" si="24"/>
        <v/>
      </c>
      <c r="AH20" s="86" t="str">
        <f t="shared" si="25"/>
        <v/>
      </c>
      <c r="AI20" s="86" t="str">
        <f t="shared" si="26"/>
        <v/>
      </c>
      <c r="AJ20" s="86" t="str">
        <f t="shared" si="27"/>
        <v/>
      </c>
      <c r="AK20" s="86" t="str">
        <f t="shared" si="28"/>
        <v/>
      </c>
      <c r="AL20" s="86" t="str">
        <f t="shared" si="29"/>
        <v/>
      </c>
      <c r="AM20" s="86" t="str">
        <f t="shared" si="30"/>
        <v/>
      </c>
      <c r="AN20" s="86" t="str">
        <f t="shared" si="31"/>
        <v/>
      </c>
      <c r="AO20" s="86" t="str">
        <f t="shared" si="32"/>
        <v/>
      </c>
      <c r="AP20" s="86" t="str">
        <f t="shared" si="33"/>
        <v/>
      </c>
      <c r="AQ20" s="86" t="str">
        <f t="shared" si="59"/>
        <v/>
      </c>
      <c r="AR20" s="86" t="str">
        <f t="shared" si="34"/>
        <v/>
      </c>
      <c r="AS20" s="47" t="str">
        <f t="shared" si="35"/>
        <v/>
      </c>
      <c r="AT20" s="69" t="str">
        <f t="shared" si="36"/>
        <v/>
      </c>
      <c r="AU20" s="69" t="str">
        <f t="shared" si="37"/>
        <v/>
      </c>
      <c r="AV20" s="69" t="str">
        <f t="shared" si="38"/>
        <v/>
      </c>
      <c r="AW20" s="69" t="str">
        <f t="shared" si="60"/>
        <v/>
      </c>
      <c r="AX20" s="69" t="str">
        <f t="shared" si="61"/>
        <v/>
      </c>
      <c r="AY20" s="69" t="str">
        <f t="shared" si="39"/>
        <v/>
      </c>
      <c r="AZ20" s="69" t="str">
        <f t="shared" si="40"/>
        <v/>
      </c>
      <c r="BA20" s="69" t="str">
        <f t="shared" si="62"/>
        <v/>
      </c>
      <c r="BB20" s="69" t="str">
        <f t="shared" si="63"/>
        <v/>
      </c>
      <c r="BC20" s="70" t="str">
        <f t="shared" si="41"/>
        <v/>
      </c>
      <c r="BD20" s="70" t="str">
        <f t="shared" si="42"/>
        <v/>
      </c>
      <c r="BE20" s="70" t="str">
        <f t="shared" si="43"/>
        <v/>
      </c>
      <c r="BF20" s="85"/>
      <c r="BG20" s="82"/>
      <c r="BH20" s="64" t="str">
        <f t="shared" si="64"/>
        <v/>
      </c>
      <c r="BI20" s="69" t="str">
        <f t="shared" si="44"/>
        <v/>
      </c>
      <c r="BJ20" s="34" t="str">
        <f t="shared" si="45"/>
        <v/>
      </c>
      <c r="BK20" s="82"/>
      <c r="BL20" s="34" t="str">
        <f t="shared" si="46"/>
        <v/>
      </c>
      <c r="BM20" s="64" t="str">
        <f t="shared" si="47"/>
        <v/>
      </c>
      <c r="BN20" s="69" t="str">
        <f t="shared" si="48"/>
        <v/>
      </c>
      <c r="BO20" s="69" t="str">
        <f t="shared" si="49"/>
        <v/>
      </c>
      <c r="BP20" s="7" t="str">
        <f t="shared" si="50"/>
        <v/>
      </c>
      <c r="BQ20" s="7" t="str">
        <f t="shared" si="51"/>
        <v/>
      </c>
      <c r="BR20" s="7" t="str">
        <f t="shared" si="52"/>
        <v/>
      </c>
      <c r="BS20" s="110" t="str">
        <f t="shared" si="53"/>
        <v/>
      </c>
      <c r="BT20" s="7" t="str">
        <f t="shared" si="54"/>
        <v/>
      </c>
      <c r="BU20" s="115" t="str">
        <f t="shared" si="55"/>
        <v/>
      </c>
      <c r="BV20" s="67"/>
      <c r="BX20" s="18" t="s">
        <v>305</v>
      </c>
      <c r="BZ20" s="6" t="s">
        <v>96</v>
      </c>
      <c r="CD20" s="20"/>
      <c r="CH20" s="48" t="s">
        <v>229</v>
      </c>
      <c r="CL20" s="6" t="s">
        <v>291</v>
      </c>
      <c r="CP20" s="6" t="s">
        <v>332</v>
      </c>
      <c r="CR20" s="9">
        <v>11</v>
      </c>
      <c r="CS20" s="6" t="s">
        <v>265</v>
      </c>
      <c r="CT20" s="6" t="s">
        <v>157</v>
      </c>
      <c r="CU20" s="6" t="s">
        <v>262</v>
      </c>
      <c r="CV20" s="6"/>
      <c r="CW20" s="6">
        <v>250</v>
      </c>
      <c r="CX20" s="6">
        <v>100</v>
      </c>
      <c r="CY20" s="6" t="s">
        <v>171</v>
      </c>
      <c r="CZ20" s="6">
        <v>3</v>
      </c>
      <c r="DA20" s="6">
        <v>4</v>
      </c>
      <c r="DB20" s="6"/>
      <c r="DC20" s="6"/>
      <c r="DE20" s="6">
        <v>11</v>
      </c>
      <c r="DF20" s="6">
        <v>14</v>
      </c>
      <c r="DG20" s="62">
        <v>4110</v>
      </c>
      <c r="DH20" s="63"/>
      <c r="DI20" s="6">
        <v>11</v>
      </c>
      <c r="DJ20" s="6">
        <v>14</v>
      </c>
      <c r="DK20" s="62">
        <v>4110</v>
      </c>
      <c r="DM20" s="6">
        <v>40</v>
      </c>
      <c r="DN20" s="6">
        <v>1</v>
      </c>
      <c r="DP20" s="53">
        <v>11</v>
      </c>
      <c r="DQ20" s="16">
        <v>0.5</v>
      </c>
      <c r="DY20" s="57">
        <v>4.0199999999999996</v>
      </c>
      <c r="DZ20" s="56">
        <f t="shared" si="57"/>
        <v>12.692348479768119</v>
      </c>
      <c r="EA20" s="6" t="s">
        <v>230</v>
      </c>
    </row>
    <row r="21" spans="1:131" s="17" customFormat="1" ht="30" customHeight="1" x14ac:dyDescent="0.25">
      <c r="A21" s="104">
        <v>12</v>
      </c>
      <c r="B21" s="87"/>
      <c r="C21" s="64"/>
      <c r="D21" s="88"/>
      <c r="E21" s="82" t="str">
        <f t="shared" si="0"/>
        <v/>
      </c>
      <c r="F21" s="47" t="str">
        <f t="shared" si="1"/>
        <v/>
      </c>
      <c r="G21" s="47" t="str">
        <f t="shared" si="2"/>
        <v/>
      </c>
      <c r="H21" s="85" t="str">
        <f t="shared" si="3"/>
        <v/>
      </c>
      <c r="I21" s="87"/>
      <c r="J21" s="7" t="str">
        <f t="shared" si="4"/>
        <v/>
      </c>
      <c r="K21" s="64" t="str">
        <f t="shared" si="5"/>
        <v/>
      </c>
      <c r="L21" s="69" t="str">
        <f t="shared" si="6"/>
        <v/>
      </c>
      <c r="M21" s="69" t="str">
        <f t="shared" si="7"/>
        <v/>
      </c>
      <c r="N21" s="7" t="str">
        <f t="shared" si="8"/>
        <v/>
      </c>
      <c r="O21" s="7" t="str">
        <f t="shared" si="9"/>
        <v/>
      </c>
      <c r="P21" s="7" t="str">
        <f t="shared" si="10"/>
        <v/>
      </c>
      <c r="Q21" s="7" t="str">
        <f t="shared" si="11"/>
        <v/>
      </c>
      <c r="R21" s="114" t="str">
        <f t="shared" si="12"/>
        <v/>
      </c>
      <c r="S21" s="82"/>
      <c r="T21" s="89" t="str">
        <f t="shared" si="13"/>
        <v/>
      </c>
      <c r="U21" s="90"/>
      <c r="V21" s="82" t="str">
        <f t="shared" si="14"/>
        <v/>
      </c>
      <c r="W21" s="46" t="str">
        <f t="shared" si="15"/>
        <v/>
      </c>
      <c r="X21" s="34" t="str">
        <f t="shared" si="58"/>
        <v/>
      </c>
      <c r="Y21" s="46" t="str">
        <f t="shared" si="16"/>
        <v/>
      </c>
      <c r="Z21" s="86" t="str">
        <f t="shared" si="17"/>
        <v/>
      </c>
      <c r="AA21" s="86" t="str">
        <f t="shared" si="18"/>
        <v/>
      </c>
      <c r="AB21" s="86" t="str">
        <f t="shared" si="19"/>
        <v/>
      </c>
      <c r="AC21" s="86" t="str">
        <f t="shared" si="20"/>
        <v/>
      </c>
      <c r="AD21" s="86" t="str">
        <f t="shared" si="21"/>
        <v/>
      </c>
      <c r="AE21" s="86" t="str">
        <f t="shared" si="22"/>
        <v/>
      </c>
      <c r="AF21" s="86" t="str">
        <f t="shared" si="23"/>
        <v/>
      </c>
      <c r="AG21" s="86" t="str">
        <f t="shared" si="24"/>
        <v/>
      </c>
      <c r="AH21" s="86" t="str">
        <f t="shared" si="25"/>
        <v/>
      </c>
      <c r="AI21" s="86" t="str">
        <f t="shared" si="26"/>
        <v/>
      </c>
      <c r="AJ21" s="86" t="str">
        <f t="shared" si="27"/>
        <v/>
      </c>
      <c r="AK21" s="86" t="str">
        <f t="shared" si="28"/>
        <v/>
      </c>
      <c r="AL21" s="86" t="str">
        <f t="shared" si="29"/>
        <v/>
      </c>
      <c r="AM21" s="86" t="str">
        <f t="shared" si="30"/>
        <v/>
      </c>
      <c r="AN21" s="86" t="str">
        <f t="shared" si="31"/>
        <v/>
      </c>
      <c r="AO21" s="86" t="str">
        <f t="shared" si="32"/>
        <v/>
      </c>
      <c r="AP21" s="86" t="str">
        <f t="shared" si="33"/>
        <v/>
      </c>
      <c r="AQ21" s="86" t="str">
        <f t="shared" si="59"/>
        <v/>
      </c>
      <c r="AR21" s="86" t="str">
        <f t="shared" si="34"/>
        <v/>
      </c>
      <c r="AS21" s="47" t="str">
        <f t="shared" si="35"/>
        <v/>
      </c>
      <c r="AT21" s="69" t="str">
        <f t="shared" si="36"/>
        <v/>
      </c>
      <c r="AU21" s="69" t="str">
        <f t="shared" si="37"/>
        <v/>
      </c>
      <c r="AV21" s="69" t="str">
        <f t="shared" si="38"/>
        <v/>
      </c>
      <c r="AW21" s="69" t="str">
        <f t="shared" si="60"/>
        <v/>
      </c>
      <c r="AX21" s="69" t="str">
        <f t="shared" si="61"/>
        <v/>
      </c>
      <c r="AY21" s="69" t="str">
        <f t="shared" si="39"/>
        <v/>
      </c>
      <c r="AZ21" s="69" t="str">
        <f t="shared" si="40"/>
        <v/>
      </c>
      <c r="BA21" s="69" t="str">
        <f t="shared" si="62"/>
        <v/>
      </c>
      <c r="BB21" s="69" t="str">
        <f t="shared" si="63"/>
        <v/>
      </c>
      <c r="BC21" s="70" t="str">
        <f t="shared" si="41"/>
        <v/>
      </c>
      <c r="BD21" s="70" t="str">
        <f t="shared" si="42"/>
        <v/>
      </c>
      <c r="BE21" s="70" t="str">
        <f t="shared" si="43"/>
        <v/>
      </c>
      <c r="BF21" s="85"/>
      <c r="BG21" s="82"/>
      <c r="BH21" s="64" t="str">
        <f t="shared" si="64"/>
        <v/>
      </c>
      <c r="BI21" s="69" t="str">
        <f t="shared" si="44"/>
        <v/>
      </c>
      <c r="BJ21" s="34" t="str">
        <f t="shared" si="45"/>
        <v/>
      </c>
      <c r="BK21" s="82"/>
      <c r="BL21" s="34" t="str">
        <f t="shared" si="46"/>
        <v/>
      </c>
      <c r="BM21" s="64" t="str">
        <f t="shared" si="47"/>
        <v/>
      </c>
      <c r="BN21" s="69" t="str">
        <f t="shared" si="48"/>
        <v/>
      </c>
      <c r="BO21" s="69" t="str">
        <f t="shared" si="49"/>
        <v/>
      </c>
      <c r="BP21" s="7" t="str">
        <f t="shared" si="50"/>
        <v/>
      </c>
      <c r="BQ21" s="7" t="str">
        <f t="shared" si="51"/>
        <v/>
      </c>
      <c r="BR21" s="7" t="str">
        <f t="shared" si="52"/>
        <v/>
      </c>
      <c r="BS21" s="110" t="str">
        <f t="shared" si="53"/>
        <v/>
      </c>
      <c r="BT21" s="7" t="str">
        <f t="shared" si="54"/>
        <v/>
      </c>
      <c r="BU21" s="115" t="str">
        <f t="shared" si="55"/>
        <v/>
      </c>
      <c r="BV21" s="67"/>
      <c r="BX21" s="18" t="s">
        <v>204</v>
      </c>
      <c r="BZ21" s="6" t="s">
        <v>103</v>
      </c>
      <c r="CD21" s="20"/>
      <c r="CH21" s="48" t="s">
        <v>311</v>
      </c>
      <c r="CL21" s="6" t="s">
        <v>290</v>
      </c>
      <c r="CP21" s="6" t="s">
        <v>333</v>
      </c>
      <c r="CR21" s="9">
        <v>12</v>
      </c>
      <c r="CS21" s="6" t="s">
        <v>267</v>
      </c>
      <c r="CT21" s="6" t="s">
        <v>157</v>
      </c>
      <c r="CU21" s="6" t="s">
        <v>262</v>
      </c>
      <c r="CV21" s="6"/>
      <c r="CW21" s="6">
        <v>208</v>
      </c>
      <c r="CX21" s="6">
        <v>20</v>
      </c>
      <c r="CY21" s="6" t="s">
        <v>171</v>
      </c>
      <c r="CZ21" s="6">
        <v>3</v>
      </c>
      <c r="DA21" s="6">
        <v>4</v>
      </c>
      <c r="DB21" s="6"/>
      <c r="DC21" s="6"/>
      <c r="DE21" s="6">
        <v>12</v>
      </c>
      <c r="DF21" s="6">
        <v>14</v>
      </c>
      <c r="DG21" s="62">
        <v>4110</v>
      </c>
      <c r="DH21" s="63"/>
      <c r="DI21" s="6">
        <v>12</v>
      </c>
      <c r="DJ21" s="6">
        <v>14</v>
      </c>
      <c r="DK21" s="62">
        <v>4110</v>
      </c>
      <c r="DM21" s="6">
        <v>41</v>
      </c>
      <c r="DN21" s="6">
        <v>1</v>
      </c>
      <c r="DP21" s="53">
        <v>12</v>
      </c>
      <c r="DQ21" s="16">
        <v>0.5</v>
      </c>
    </row>
    <row r="22" spans="1:131" s="17" customFormat="1" ht="30" customHeight="1" x14ac:dyDescent="0.25">
      <c r="A22" s="104">
        <v>13</v>
      </c>
      <c r="B22" s="87"/>
      <c r="C22" s="64"/>
      <c r="D22" s="88"/>
      <c r="E22" s="82" t="str">
        <f t="shared" si="0"/>
        <v/>
      </c>
      <c r="F22" s="47" t="str">
        <f t="shared" si="1"/>
        <v/>
      </c>
      <c r="G22" s="47" t="str">
        <f t="shared" si="2"/>
        <v/>
      </c>
      <c r="H22" s="85" t="str">
        <f t="shared" si="3"/>
        <v/>
      </c>
      <c r="I22" s="87"/>
      <c r="J22" s="7" t="str">
        <f t="shared" si="4"/>
        <v/>
      </c>
      <c r="K22" s="64" t="str">
        <f t="shared" si="5"/>
        <v/>
      </c>
      <c r="L22" s="69" t="str">
        <f t="shared" si="6"/>
        <v/>
      </c>
      <c r="M22" s="69" t="str">
        <f t="shared" si="7"/>
        <v/>
      </c>
      <c r="N22" s="7" t="str">
        <f t="shared" si="8"/>
        <v/>
      </c>
      <c r="O22" s="7" t="str">
        <f t="shared" si="9"/>
        <v/>
      </c>
      <c r="P22" s="7" t="str">
        <f t="shared" si="10"/>
        <v/>
      </c>
      <c r="Q22" s="7" t="str">
        <f t="shared" si="11"/>
        <v/>
      </c>
      <c r="R22" s="114" t="str">
        <f t="shared" si="12"/>
        <v/>
      </c>
      <c r="S22" s="82"/>
      <c r="T22" s="89" t="str">
        <f t="shared" si="13"/>
        <v/>
      </c>
      <c r="U22" s="90"/>
      <c r="V22" s="82" t="str">
        <f t="shared" si="14"/>
        <v/>
      </c>
      <c r="W22" s="46" t="str">
        <f t="shared" si="15"/>
        <v/>
      </c>
      <c r="X22" s="34" t="str">
        <f t="shared" si="58"/>
        <v/>
      </c>
      <c r="Y22" s="46" t="str">
        <f t="shared" si="16"/>
        <v/>
      </c>
      <c r="Z22" s="86" t="str">
        <f t="shared" si="17"/>
        <v/>
      </c>
      <c r="AA22" s="86" t="str">
        <f t="shared" si="18"/>
        <v/>
      </c>
      <c r="AB22" s="86" t="str">
        <f t="shared" si="19"/>
        <v/>
      </c>
      <c r="AC22" s="86" t="str">
        <f t="shared" si="20"/>
        <v/>
      </c>
      <c r="AD22" s="86" t="str">
        <f t="shared" si="21"/>
        <v/>
      </c>
      <c r="AE22" s="86" t="str">
        <f t="shared" si="22"/>
        <v/>
      </c>
      <c r="AF22" s="86" t="str">
        <f t="shared" si="23"/>
        <v/>
      </c>
      <c r="AG22" s="86" t="str">
        <f t="shared" si="24"/>
        <v/>
      </c>
      <c r="AH22" s="86" t="str">
        <f t="shared" si="25"/>
        <v/>
      </c>
      <c r="AI22" s="86" t="str">
        <f t="shared" si="26"/>
        <v/>
      </c>
      <c r="AJ22" s="86" t="str">
        <f t="shared" si="27"/>
        <v/>
      </c>
      <c r="AK22" s="86" t="str">
        <f t="shared" si="28"/>
        <v/>
      </c>
      <c r="AL22" s="86" t="str">
        <f t="shared" si="29"/>
        <v/>
      </c>
      <c r="AM22" s="86" t="str">
        <f t="shared" si="30"/>
        <v/>
      </c>
      <c r="AN22" s="86" t="str">
        <f t="shared" si="31"/>
        <v/>
      </c>
      <c r="AO22" s="86" t="str">
        <f t="shared" si="32"/>
        <v/>
      </c>
      <c r="AP22" s="86" t="str">
        <f t="shared" si="33"/>
        <v/>
      </c>
      <c r="AQ22" s="86" t="str">
        <f t="shared" si="59"/>
        <v/>
      </c>
      <c r="AR22" s="86" t="str">
        <f t="shared" si="34"/>
        <v/>
      </c>
      <c r="AS22" s="47" t="str">
        <f t="shared" si="35"/>
        <v/>
      </c>
      <c r="AT22" s="69" t="str">
        <f t="shared" si="36"/>
        <v/>
      </c>
      <c r="AU22" s="69" t="str">
        <f t="shared" si="37"/>
        <v/>
      </c>
      <c r="AV22" s="69" t="str">
        <f t="shared" si="38"/>
        <v/>
      </c>
      <c r="AW22" s="69" t="str">
        <f t="shared" si="60"/>
        <v/>
      </c>
      <c r="AX22" s="69" t="str">
        <f t="shared" si="61"/>
        <v/>
      </c>
      <c r="AY22" s="69" t="str">
        <f t="shared" si="39"/>
        <v/>
      </c>
      <c r="AZ22" s="69" t="str">
        <f t="shared" si="40"/>
        <v/>
      </c>
      <c r="BA22" s="69" t="str">
        <f t="shared" si="62"/>
        <v/>
      </c>
      <c r="BB22" s="69" t="str">
        <f t="shared" si="63"/>
        <v/>
      </c>
      <c r="BC22" s="70" t="str">
        <f t="shared" si="41"/>
        <v/>
      </c>
      <c r="BD22" s="70" t="str">
        <f t="shared" si="42"/>
        <v/>
      </c>
      <c r="BE22" s="70" t="str">
        <f t="shared" si="43"/>
        <v/>
      </c>
      <c r="BF22" s="85"/>
      <c r="BG22" s="82"/>
      <c r="BH22" s="64" t="str">
        <f t="shared" si="64"/>
        <v/>
      </c>
      <c r="BI22" s="69" t="str">
        <f t="shared" si="44"/>
        <v/>
      </c>
      <c r="BJ22" s="34" t="str">
        <f t="shared" si="45"/>
        <v/>
      </c>
      <c r="BK22" s="87"/>
      <c r="BL22" s="34" t="str">
        <f t="shared" si="46"/>
        <v/>
      </c>
      <c r="BM22" s="64" t="str">
        <f t="shared" si="47"/>
        <v/>
      </c>
      <c r="BN22" s="69" t="str">
        <f t="shared" si="48"/>
        <v/>
      </c>
      <c r="BO22" s="69" t="str">
        <f t="shared" si="49"/>
        <v/>
      </c>
      <c r="BP22" s="7" t="str">
        <f t="shared" si="50"/>
        <v/>
      </c>
      <c r="BQ22" s="7" t="str">
        <f t="shared" si="51"/>
        <v/>
      </c>
      <c r="BR22" s="7" t="str">
        <f t="shared" si="52"/>
        <v/>
      </c>
      <c r="BS22" s="110" t="str">
        <f t="shared" si="53"/>
        <v/>
      </c>
      <c r="BT22" s="7" t="str">
        <f t="shared" si="54"/>
        <v/>
      </c>
      <c r="BU22" s="115" t="str">
        <f t="shared" si="55"/>
        <v/>
      </c>
      <c r="BV22" s="67"/>
      <c r="BX22" s="18" t="s">
        <v>203</v>
      </c>
      <c r="BZ22" s="6" t="s">
        <v>104</v>
      </c>
      <c r="CD22" s="20"/>
      <c r="CH22" s="48" t="s">
        <v>230</v>
      </c>
      <c r="CP22" s="6" t="s">
        <v>334</v>
      </c>
      <c r="CR22" s="9">
        <v>13</v>
      </c>
      <c r="CS22" s="6" t="s">
        <v>268</v>
      </c>
      <c r="CT22" s="6" t="s">
        <v>157</v>
      </c>
      <c r="CU22" s="6" t="s">
        <v>269</v>
      </c>
      <c r="CV22" s="6"/>
      <c r="CW22" s="6">
        <v>480</v>
      </c>
      <c r="CX22" s="6">
        <v>30</v>
      </c>
      <c r="CY22" s="6" t="s">
        <v>171</v>
      </c>
      <c r="CZ22" s="6">
        <v>3</v>
      </c>
      <c r="DA22" s="6">
        <v>4</v>
      </c>
      <c r="DB22" s="6"/>
      <c r="DC22" s="6"/>
      <c r="DE22" s="6">
        <v>13</v>
      </c>
      <c r="DF22" s="6">
        <v>14</v>
      </c>
      <c r="DG22" s="62">
        <v>4110</v>
      </c>
      <c r="DH22" s="63"/>
      <c r="DI22" s="6">
        <v>13</v>
      </c>
      <c r="DJ22" s="6">
        <v>14</v>
      </c>
      <c r="DK22" s="62">
        <v>4110</v>
      </c>
      <c r="DM22" s="6">
        <v>42</v>
      </c>
      <c r="DN22" s="6">
        <v>1</v>
      </c>
      <c r="DP22" s="53">
        <v>13</v>
      </c>
      <c r="DQ22" s="16">
        <v>0.5</v>
      </c>
    </row>
    <row r="23" spans="1:131" s="17" customFormat="1" ht="30" customHeight="1" x14ac:dyDescent="0.25">
      <c r="A23" s="104">
        <v>14</v>
      </c>
      <c r="B23" s="87"/>
      <c r="C23" s="64"/>
      <c r="D23" s="88"/>
      <c r="E23" s="82" t="str">
        <f t="shared" si="0"/>
        <v/>
      </c>
      <c r="F23" s="47" t="str">
        <f t="shared" si="1"/>
        <v/>
      </c>
      <c r="G23" s="47" t="str">
        <f t="shared" si="2"/>
        <v/>
      </c>
      <c r="H23" s="85" t="str">
        <f t="shared" si="3"/>
        <v/>
      </c>
      <c r="I23" s="87"/>
      <c r="J23" s="7" t="str">
        <f t="shared" si="4"/>
        <v/>
      </c>
      <c r="K23" s="64" t="str">
        <f t="shared" si="5"/>
        <v/>
      </c>
      <c r="L23" s="69" t="str">
        <f t="shared" si="6"/>
        <v/>
      </c>
      <c r="M23" s="69" t="str">
        <f t="shared" si="7"/>
        <v/>
      </c>
      <c r="N23" s="7" t="str">
        <f t="shared" si="8"/>
        <v/>
      </c>
      <c r="O23" s="7" t="str">
        <f t="shared" si="9"/>
        <v/>
      </c>
      <c r="P23" s="7" t="str">
        <f t="shared" si="10"/>
        <v/>
      </c>
      <c r="Q23" s="7" t="str">
        <f t="shared" si="11"/>
        <v/>
      </c>
      <c r="R23" s="114" t="str">
        <f t="shared" si="12"/>
        <v/>
      </c>
      <c r="S23" s="82"/>
      <c r="T23" s="89" t="str">
        <f t="shared" si="13"/>
        <v/>
      </c>
      <c r="U23" s="90"/>
      <c r="V23" s="82" t="str">
        <f t="shared" si="14"/>
        <v/>
      </c>
      <c r="W23" s="46" t="str">
        <f t="shared" si="15"/>
        <v/>
      </c>
      <c r="X23" s="34" t="str">
        <f t="shared" si="58"/>
        <v/>
      </c>
      <c r="Y23" s="46" t="str">
        <f t="shared" si="16"/>
        <v/>
      </c>
      <c r="Z23" s="86" t="str">
        <f t="shared" si="17"/>
        <v/>
      </c>
      <c r="AA23" s="86" t="str">
        <f t="shared" si="18"/>
        <v/>
      </c>
      <c r="AB23" s="86" t="str">
        <f t="shared" si="19"/>
        <v/>
      </c>
      <c r="AC23" s="86" t="str">
        <f t="shared" si="20"/>
        <v/>
      </c>
      <c r="AD23" s="86" t="str">
        <f t="shared" si="21"/>
        <v/>
      </c>
      <c r="AE23" s="86" t="str">
        <f t="shared" si="22"/>
        <v/>
      </c>
      <c r="AF23" s="86" t="str">
        <f t="shared" si="23"/>
        <v/>
      </c>
      <c r="AG23" s="86" t="str">
        <f t="shared" si="24"/>
        <v/>
      </c>
      <c r="AH23" s="86" t="str">
        <f t="shared" si="25"/>
        <v/>
      </c>
      <c r="AI23" s="86" t="str">
        <f t="shared" si="26"/>
        <v/>
      </c>
      <c r="AJ23" s="86" t="str">
        <f t="shared" si="27"/>
        <v/>
      </c>
      <c r="AK23" s="86" t="str">
        <f t="shared" si="28"/>
        <v/>
      </c>
      <c r="AL23" s="86" t="str">
        <f t="shared" si="29"/>
        <v/>
      </c>
      <c r="AM23" s="86" t="str">
        <f t="shared" si="30"/>
        <v/>
      </c>
      <c r="AN23" s="86" t="str">
        <f t="shared" si="31"/>
        <v/>
      </c>
      <c r="AO23" s="86" t="str">
        <f t="shared" si="32"/>
        <v/>
      </c>
      <c r="AP23" s="86" t="str">
        <f t="shared" si="33"/>
        <v/>
      </c>
      <c r="AQ23" s="86" t="str">
        <f t="shared" si="59"/>
        <v/>
      </c>
      <c r="AR23" s="86" t="str">
        <f t="shared" si="34"/>
        <v/>
      </c>
      <c r="AS23" s="47" t="str">
        <f t="shared" si="35"/>
        <v/>
      </c>
      <c r="AT23" s="69" t="str">
        <f t="shared" si="36"/>
        <v/>
      </c>
      <c r="AU23" s="69" t="str">
        <f t="shared" si="37"/>
        <v/>
      </c>
      <c r="AV23" s="69" t="str">
        <f t="shared" si="38"/>
        <v/>
      </c>
      <c r="AW23" s="69" t="str">
        <f t="shared" si="60"/>
        <v/>
      </c>
      <c r="AX23" s="69" t="str">
        <f t="shared" si="61"/>
        <v/>
      </c>
      <c r="AY23" s="69" t="str">
        <f t="shared" si="39"/>
        <v/>
      </c>
      <c r="AZ23" s="69" t="str">
        <f t="shared" si="40"/>
        <v/>
      </c>
      <c r="BA23" s="69" t="str">
        <f t="shared" si="62"/>
        <v/>
      </c>
      <c r="BB23" s="69" t="str">
        <f t="shared" si="63"/>
        <v/>
      </c>
      <c r="BC23" s="70" t="str">
        <f t="shared" si="41"/>
        <v/>
      </c>
      <c r="BD23" s="70" t="str">
        <f t="shared" si="42"/>
        <v/>
      </c>
      <c r="BE23" s="70" t="str">
        <f t="shared" si="43"/>
        <v/>
      </c>
      <c r="BF23" s="85"/>
      <c r="BG23" s="82"/>
      <c r="BH23" s="64" t="str">
        <f t="shared" si="64"/>
        <v/>
      </c>
      <c r="BI23" s="69" t="str">
        <f t="shared" si="44"/>
        <v/>
      </c>
      <c r="BJ23" s="34" t="str">
        <f t="shared" si="45"/>
        <v/>
      </c>
      <c r="BK23" s="87"/>
      <c r="BL23" s="34" t="str">
        <f t="shared" si="46"/>
        <v/>
      </c>
      <c r="BM23" s="64" t="str">
        <f t="shared" si="47"/>
        <v/>
      </c>
      <c r="BN23" s="69" t="str">
        <f t="shared" si="48"/>
        <v/>
      </c>
      <c r="BO23" s="69" t="str">
        <f t="shared" si="49"/>
        <v/>
      </c>
      <c r="BP23" s="7" t="str">
        <f t="shared" si="50"/>
        <v/>
      </c>
      <c r="BQ23" s="7" t="str">
        <f t="shared" si="51"/>
        <v/>
      </c>
      <c r="BR23" s="7" t="str">
        <f t="shared" si="52"/>
        <v/>
      </c>
      <c r="BS23" s="110" t="str">
        <f t="shared" si="53"/>
        <v/>
      </c>
      <c r="BT23" s="7" t="str">
        <f t="shared" si="54"/>
        <v/>
      </c>
      <c r="BU23" s="115" t="str">
        <f t="shared" si="55"/>
        <v/>
      </c>
      <c r="BV23" s="67"/>
      <c r="BX23" s="49" t="s">
        <v>182</v>
      </c>
      <c r="BZ23" s="6" t="s">
        <v>106</v>
      </c>
      <c r="CD23" s="20"/>
      <c r="CP23" s="6" t="s">
        <v>335</v>
      </c>
      <c r="CR23" s="9">
        <v>14</v>
      </c>
      <c r="CS23" s="6" t="s">
        <v>270</v>
      </c>
      <c r="CT23" s="6" t="s">
        <v>157</v>
      </c>
      <c r="CU23" s="6" t="s">
        <v>262</v>
      </c>
      <c r="CV23" s="6"/>
      <c r="CW23" s="6">
        <v>250</v>
      </c>
      <c r="CX23" s="6">
        <v>30</v>
      </c>
      <c r="CY23" s="6" t="s">
        <v>171</v>
      </c>
      <c r="CZ23" s="6">
        <v>3</v>
      </c>
      <c r="DA23" s="6">
        <v>4</v>
      </c>
      <c r="DB23" s="6"/>
      <c r="DC23" s="6"/>
      <c r="DE23" s="6">
        <v>14</v>
      </c>
      <c r="DF23" s="6">
        <v>14</v>
      </c>
      <c r="DG23" s="62">
        <v>4110</v>
      </c>
      <c r="DH23" s="63"/>
      <c r="DI23" s="6">
        <v>14</v>
      </c>
      <c r="DJ23" s="6">
        <v>14</v>
      </c>
      <c r="DK23" s="62">
        <v>4110</v>
      </c>
      <c r="DM23" s="6">
        <v>43</v>
      </c>
      <c r="DN23" s="6">
        <v>1</v>
      </c>
      <c r="DP23" s="53">
        <v>14</v>
      </c>
      <c r="DQ23" s="16">
        <v>0.5</v>
      </c>
    </row>
    <row r="24" spans="1:131" s="17" customFormat="1" ht="30" customHeight="1" x14ac:dyDescent="0.25">
      <c r="A24" s="104">
        <v>15</v>
      </c>
      <c r="B24" s="87"/>
      <c r="C24" s="64"/>
      <c r="D24" s="88"/>
      <c r="E24" s="82" t="str">
        <f t="shared" si="0"/>
        <v/>
      </c>
      <c r="F24" s="47" t="str">
        <f t="shared" si="1"/>
        <v/>
      </c>
      <c r="G24" s="47" t="str">
        <f t="shared" si="2"/>
        <v/>
      </c>
      <c r="H24" s="85" t="str">
        <f t="shared" si="3"/>
        <v/>
      </c>
      <c r="I24" s="87"/>
      <c r="J24" s="7" t="str">
        <f t="shared" si="4"/>
        <v/>
      </c>
      <c r="K24" s="64" t="str">
        <f t="shared" si="5"/>
        <v/>
      </c>
      <c r="L24" s="69" t="str">
        <f t="shared" si="6"/>
        <v/>
      </c>
      <c r="M24" s="69" t="str">
        <f t="shared" si="7"/>
        <v/>
      </c>
      <c r="N24" s="7" t="str">
        <f t="shared" si="8"/>
        <v/>
      </c>
      <c r="O24" s="7" t="str">
        <f t="shared" si="9"/>
        <v/>
      </c>
      <c r="P24" s="7" t="str">
        <f t="shared" si="10"/>
        <v/>
      </c>
      <c r="Q24" s="7" t="str">
        <f t="shared" si="11"/>
        <v/>
      </c>
      <c r="R24" s="114" t="str">
        <f t="shared" si="12"/>
        <v/>
      </c>
      <c r="S24" s="82"/>
      <c r="T24" s="89" t="str">
        <f t="shared" si="13"/>
        <v/>
      </c>
      <c r="U24" s="90"/>
      <c r="V24" s="82" t="str">
        <f t="shared" si="14"/>
        <v/>
      </c>
      <c r="W24" s="46" t="str">
        <f t="shared" si="15"/>
        <v/>
      </c>
      <c r="X24" s="34" t="str">
        <f t="shared" si="58"/>
        <v/>
      </c>
      <c r="Y24" s="46" t="str">
        <f t="shared" si="16"/>
        <v/>
      </c>
      <c r="Z24" s="86" t="str">
        <f t="shared" si="17"/>
        <v/>
      </c>
      <c r="AA24" s="86" t="str">
        <f t="shared" si="18"/>
        <v/>
      </c>
      <c r="AB24" s="86" t="str">
        <f t="shared" si="19"/>
        <v/>
      </c>
      <c r="AC24" s="86" t="str">
        <f t="shared" si="20"/>
        <v/>
      </c>
      <c r="AD24" s="86" t="str">
        <f t="shared" si="21"/>
        <v/>
      </c>
      <c r="AE24" s="86" t="str">
        <f t="shared" si="22"/>
        <v/>
      </c>
      <c r="AF24" s="86" t="str">
        <f t="shared" si="23"/>
        <v/>
      </c>
      <c r="AG24" s="86" t="str">
        <f t="shared" si="24"/>
        <v/>
      </c>
      <c r="AH24" s="86" t="str">
        <f t="shared" si="25"/>
        <v/>
      </c>
      <c r="AI24" s="86" t="str">
        <f t="shared" si="26"/>
        <v/>
      </c>
      <c r="AJ24" s="86" t="str">
        <f t="shared" si="27"/>
        <v/>
      </c>
      <c r="AK24" s="86" t="str">
        <f t="shared" si="28"/>
        <v/>
      </c>
      <c r="AL24" s="86" t="str">
        <f t="shared" si="29"/>
        <v/>
      </c>
      <c r="AM24" s="86" t="str">
        <f t="shared" si="30"/>
        <v/>
      </c>
      <c r="AN24" s="86" t="str">
        <f t="shared" si="31"/>
        <v/>
      </c>
      <c r="AO24" s="86" t="str">
        <f t="shared" si="32"/>
        <v/>
      </c>
      <c r="AP24" s="86" t="str">
        <f t="shared" si="33"/>
        <v/>
      </c>
      <c r="AQ24" s="86" t="str">
        <f t="shared" si="59"/>
        <v/>
      </c>
      <c r="AR24" s="86" t="str">
        <f t="shared" si="34"/>
        <v/>
      </c>
      <c r="AS24" s="47" t="str">
        <f t="shared" si="35"/>
        <v/>
      </c>
      <c r="AT24" s="69" t="str">
        <f t="shared" si="36"/>
        <v/>
      </c>
      <c r="AU24" s="69" t="str">
        <f t="shared" si="37"/>
        <v/>
      </c>
      <c r="AV24" s="69" t="str">
        <f t="shared" si="38"/>
        <v/>
      </c>
      <c r="AW24" s="69" t="str">
        <f t="shared" si="60"/>
        <v/>
      </c>
      <c r="AX24" s="69" t="str">
        <f t="shared" si="61"/>
        <v/>
      </c>
      <c r="AY24" s="69" t="str">
        <f t="shared" si="39"/>
        <v/>
      </c>
      <c r="AZ24" s="69" t="str">
        <f t="shared" si="40"/>
        <v/>
      </c>
      <c r="BA24" s="69" t="str">
        <f t="shared" si="62"/>
        <v/>
      </c>
      <c r="BB24" s="69" t="str">
        <f t="shared" si="63"/>
        <v/>
      </c>
      <c r="BC24" s="70" t="str">
        <f t="shared" si="41"/>
        <v/>
      </c>
      <c r="BD24" s="70" t="str">
        <f t="shared" si="42"/>
        <v/>
      </c>
      <c r="BE24" s="70" t="str">
        <f t="shared" si="43"/>
        <v/>
      </c>
      <c r="BF24" s="85"/>
      <c r="BG24" s="82"/>
      <c r="BH24" s="64" t="str">
        <f t="shared" si="64"/>
        <v/>
      </c>
      <c r="BI24" s="69" t="str">
        <f t="shared" si="44"/>
        <v/>
      </c>
      <c r="BJ24" s="34" t="str">
        <f t="shared" si="45"/>
        <v/>
      </c>
      <c r="BK24" s="87"/>
      <c r="BL24" s="34" t="str">
        <f t="shared" si="46"/>
        <v/>
      </c>
      <c r="BM24" s="64" t="str">
        <f t="shared" si="47"/>
        <v/>
      </c>
      <c r="BN24" s="69" t="str">
        <f t="shared" si="48"/>
        <v/>
      </c>
      <c r="BO24" s="69" t="str">
        <f t="shared" si="49"/>
        <v/>
      </c>
      <c r="BP24" s="7" t="str">
        <f t="shared" si="50"/>
        <v/>
      </c>
      <c r="BQ24" s="7" t="str">
        <f t="shared" si="51"/>
        <v/>
      </c>
      <c r="BR24" s="7" t="str">
        <f t="shared" si="52"/>
        <v/>
      </c>
      <c r="BS24" s="110" t="str">
        <f t="shared" si="53"/>
        <v/>
      </c>
      <c r="BT24" s="7" t="str">
        <f t="shared" si="54"/>
        <v/>
      </c>
      <c r="BU24" s="115" t="str">
        <f t="shared" si="55"/>
        <v/>
      </c>
      <c r="BV24" s="67"/>
      <c r="BX24" s="49" t="s">
        <v>181</v>
      </c>
      <c r="BZ24" s="6" t="s">
        <v>312</v>
      </c>
      <c r="CD24" s="20"/>
      <c r="CP24" s="6" t="s">
        <v>336</v>
      </c>
      <c r="CR24" s="9">
        <v>15</v>
      </c>
      <c r="CS24" s="6" t="s">
        <v>143</v>
      </c>
      <c r="CT24" s="6" t="s">
        <v>156</v>
      </c>
      <c r="CU24" s="6" t="s">
        <v>269</v>
      </c>
      <c r="CV24" s="6"/>
      <c r="CW24" s="6">
        <v>480</v>
      </c>
      <c r="CX24" s="6">
        <v>30</v>
      </c>
      <c r="CY24" s="6" t="s">
        <v>171</v>
      </c>
      <c r="CZ24" s="6">
        <v>3</v>
      </c>
      <c r="DA24" s="6">
        <v>4</v>
      </c>
      <c r="DB24" s="6"/>
      <c r="DC24" s="6"/>
      <c r="DE24" s="6">
        <v>15</v>
      </c>
      <c r="DF24" s="6">
        <v>14</v>
      </c>
      <c r="DG24" s="62">
        <v>4110</v>
      </c>
      <c r="DH24" s="63"/>
      <c r="DI24" s="6">
        <v>15</v>
      </c>
      <c r="DJ24" s="6">
        <v>14</v>
      </c>
      <c r="DK24" s="62">
        <v>4110</v>
      </c>
      <c r="DM24" s="6">
        <v>44</v>
      </c>
      <c r="DN24" s="6">
        <v>1</v>
      </c>
      <c r="DP24" s="53">
        <v>15</v>
      </c>
      <c r="DQ24" s="16">
        <v>0.5</v>
      </c>
    </row>
    <row r="25" spans="1:131" s="17" customFormat="1" ht="30" customHeight="1" x14ac:dyDescent="0.25">
      <c r="A25" s="104">
        <v>16</v>
      </c>
      <c r="B25" s="87"/>
      <c r="C25" s="64"/>
      <c r="D25" s="88"/>
      <c r="E25" s="82" t="str">
        <f t="shared" si="0"/>
        <v/>
      </c>
      <c r="F25" s="47" t="str">
        <f t="shared" si="1"/>
        <v/>
      </c>
      <c r="G25" s="47" t="str">
        <f t="shared" si="2"/>
        <v/>
      </c>
      <c r="H25" s="85" t="str">
        <f t="shared" si="3"/>
        <v/>
      </c>
      <c r="I25" s="87"/>
      <c r="J25" s="7" t="str">
        <f t="shared" si="4"/>
        <v/>
      </c>
      <c r="K25" s="64" t="str">
        <f t="shared" si="5"/>
        <v/>
      </c>
      <c r="L25" s="69" t="str">
        <f t="shared" si="6"/>
        <v/>
      </c>
      <c r="M25" s="69" t="str">
        <f t="shared" si="7"/>
        <v/>
      </c>
      <c r="N25" s="7" t="str">
        <f t="shared" si="8"/>
        <v/>
      </c>
      <c r="O25" s="7" t="str">
        <f t="shared" si="9"/>
        <v/>
      </c>
      <c r="P25" s="7" t="str">
        <f t="shared" si="10"/>
        <v/>
      </c>
      <c r="Q25" s="7" t="str">
        <f t="shared" si="11"/>
        <v/>
      </c>
      <c r="R25" s="114" t="str">
        <f t="shared" si="12"/>
        <v/>
      </c>
      <c r="S25" s="82"/>
      <c r="T25" s="89" t="str">
        <f t="shared" si="13"/>
        <v/>
      </c>
      <c r="U25" s="90"/>
      <c r="V25" s="82" t="str">
        <f t="shared" si="14"/>
        <v/>
      </c>
      <c r="W25" s="46" t="str">
        <f t="shared" si="15"/>
        <v/>
      </c>
      <c r="X25" s="34" t="str">
        <f t="shared" si="58"/>
        <v/>
      </c>
      <c r="Y25" s="46" t="str">
        <f t="shared" si="16"/>
        <v/>
      </c>
      <c r="Z25" s="86" t="str">
        <f t="shared" si="17"/>
        <v/>
      </c>
      <c r="AA25" s="86" t="str">
        <f t="shared" si="18"/>
        <v/>
      </c>
      <c r="AB25" s="86" t="str">
        <f t="shared" si="19"/>
        <v/>
      </c>
      <c r="AC25" s="86" t="str">
        <f t="shared" si="20"/>
        <v/>
      </c>
      <c r="AD25" s="86" t="str">
        <f t="shared" si="21"/>
        <v/>
      </c>
      <c r="AE25" s="86" t="str">
        <f t="shared" si="22"/>
        <v/>
      </c>
      <c r="AF25" s="86" t="str">
        <f t="shared" si="23"/>
        <v/>
      </c>
      <c r="AG25" s="86" t="str">
        <f t="shared" si="24"/>
        <v/>
      </c>
      <c r="AH25" s="86" t="str">
        <f t="shared" si="25"/>
        <v/>
      </c>
      <c r="AI25" s="86" t="str">
        <f t="shared" si="26"/>
        <v/>
      </c>
      <c r="AJ25" s="86" t="str">
        <f t="shared" si="27"/>
        <v/>
      </c>
      <c r="AK25" s="86" t="str">
        <f t="shared" si="28"/>
        <v/>
      </c>
      <c r="AL25" s="86" t="str">
        <f t="shared" si="29"/>
        <v/>
      </c>
      <c r="AM25" s="86" t="str">
        <f t="shared" si="30"/>
        <v/>
      </c>
      <c r="AN25" s="86" t="str">
        <f t="shared" si="31"/>
        <v/>
      </c>
      <c r="AO25" s="86" t="str">
        <f t="shared" si="32"/>
        <v/>
      </c>
      <c r="AP25" s="86" t="str">
        <f t="shared" si="33"/>
        <v/>
      </c>
      <c r="AQ25" s="86" t="str">
        <f t="shared" si="59"/>
        <v/>
      </c>
      <c r="AR25" s="86" t="str">
        <f t="shared" si="34"/>
        <v/>
      </c>
      <c r="AS25" s="47" t="str">
        <f t="shared" si="35"/>
        <v/>
      </c>
      <c r="AT25" s="69" t="str">
        <f t="shared" si="36"/>
        <v/>
      </c>
      <c r="AU25" s="69" t="str">
        <f t="shared" si="37"/>
        <v/>
      </c>
      <c r="AV25" s="69" t="str">
        <f t="shared" si="38"/>
        <v/>
      </c>
      <c r="AW25" s="69" t="str">
        <f t="shared" si="60"/>
        <v/>
      </c>
      <c r="AX25" s="69" t="str">
        <f t="shared" si="61"/>
        <v/>
      </c>
      <c r="AY25" s="69" t="str">
        <f t="shared" si="39"/>
        <v/>
      </c>
      <c r="AZ25" s="69" t="str">
        <f t="shared" si="40"/>
        <v/>
      </c>
      <c r="BA25" s="69" t="str">
        <f t="shared" si="62"/>
        <v/>
      </c>
      <c r="BB25" s="69" t="str">
        <f t="shared" si="63"/>
        <v/>
      </c>
      <c r="BC25" s="70" t="str">
        <f t="shared" si="41"/>
        <v/>
      </c>
      <c r="BD25" s="70" t="str">
        <f t="shared" si="42"/>
        <v/>
      </c>
      <c r="BE25" s="70" t="str">
        <f t="shared" si="43"/>
        <v/>
      </c>
      <c r="BF25" s="85"/>
      <c r="BG25" s="82"/>
      <c r="BH25" s="64" t="str">
        <f t="shared" si="64"/>
        <v/>
      </c>
      <c r="BI25" s="69" t="str">
        <f t="shared" si="44"/>
        <v/>
      </c>
      <c r="BJ25" s="34" t="str">
        <f t="shared" si="45"/>
        <v/>
      </c>
      <c r="BK25" s="87"/>
      <c r="BL25" s="34" t="str">
        <f t="shared" si="46"/>
        <v/>
      </c>
      <c r="BM25" s="64" t="str">
        <f t="shared" si="47"/>
        <v/>
      </c>
      <c r="BN25" s="69" t="str">
        <f t="shared" si="48"/>
        <v/>
      </c>
      <c r="BO25" s="69" t="str">
        <f t="shared" si="49"/>
        <v/>
      </c>
      <c r="BP25" s="7" t="str">
        <f t="shared" si="50"/>
        <v/>
      </c>
      <c r="BQ25" s="7" t="str">
        <f t="shared" si="51"/>
        <v/>
      </c>
      <c r="BR25" s="7" t="str">
        <f t="shared" si="52"/>
        <v/>
      </c>
      <c r="BS25" s="110" t="str">
        <f t="shared" si="53"/>
        <v/>
      </c>
      <c r="BT25" s="7" t="str">
        <f t="shared" si="54"/>
        <v/>
      </c>
      <c r="BU25" s="115" t="str">
        <f t="shared" si="55"/>
        <v/>
      </c>
      <c r="BV25" s="67"/>
      <c r="BX25" s="16" t="s">
        <v>206</v>
      </c>
      <c r="BZ25" s="6" t="s">
        <v>105</v>
      </c>
      <c r="CP25" s="6" t="s">
        <v>337</v>
      </c>
      <c r="CR25" s="9">
        <v>16</v>
      </c>
      <c r="CS25" s="6" t="s">
        <v>144</v>
      </c>
      <c r="CT25" s="6" t="s">
        <v>155</v>
      </c>
      <c r="CU25" s="53" t="s">
        <v>281</v>
      </c>
      <c r="CV25" s="6"/>
      <c r="CW25" s="6">
        <v>480</v>
      </c>
      <c r="CX25" s="6">
        <v>30</v>
      </c>
      <c r="CY25" s="6" t="s">
        <v>171</v>
      </c>
      <c r="CZ25" s="6">
        <v>3</v>
      </c>
      <c r="DA25" s="6">
        <v>4</v>
      </c>
      <c r="DB25" s="6"/>
      <c r="DC25" s="6"/>
      <c r="DE25" s="6">
        <v>16</v>
      </c>
      <c r="DF25" s="6">
        <v>14</v>
      </c>
      <c r="DG25" s="62">
        <v>4110</v>
      </c>
      <c r="DH25" s="63"/>
      <c r="DI25" s="6">
        <v>16</v>
      </c>
      <c r="DJ25" s="6">
        <v>14</v>
      </c>
      <c r="DK25" s="62">
        <v>4110</v>
      </c>
      <c r="DM25" s="6">
        <v>45</v>
      </c>
      <c r="DN25" s="6">
        <v>1</v>
      </c>
      <c r="DP25" s="53">
        <v>16</v>
      </c>
      <c r="DQ25" s="16">
        <v>0.5</v>
      </c>
    </row>
    <row r="26" spans="1:131" s="17" customFormat="1" ht="30" customHeight="1" x14ac:dyDescent="0.25">
      <c r="A26" s="104">
        <v>17</v>
      </c>
      <c r="B26" s="87"/>
      <c r="C26" s="64"/>
      <c r="D26" s="88"/>
      <c r="E26" s="82" t="str">
        <f t="shared" si="0"/>
        <v/>
      </c>
      <c r="F26" s="47" t="str">
        <f t="shared" si="1"/>
        <v/>
      </c>
      <c r="G26" s="47" t="str">
        <f t="shared" si="2"/>
        <v/>
      </c>
      <c r="H26" s="85" t="str">
        <f t="shared" si="3"/>
        <v/>
      </c>
      <c r="I26" s="87"/>
      <c r="J26" s="7" t="str">
        <f t="shared" si="4"/>
        <v/>
      </c>
      <c r="K26" s="64" t="str">
        <f t="shared" si="5"/>
        <v/>
      </c>
      <c r="L26" s="69" t="str">
        <f t="shared" si="6"/>
        <v/>
      </c>
      <c r="M26" s="69" t="str">
        <f t="shared" si="7"/>
        <v/>
      </c>
      <c r="N26" s="7" t="str">
        <f t="shared" si="8"/>
        <v/>
      </c>
      <c r="O26" s="7" t="str">
        <f t="shared" si="9"/>
        <v/>
      </c>
      <c r="P26" s="7" t="str">
        <f t="shared" si="10"/>
        <v/>
      </c>
      <c r="Q26" s="7" t="str">
        <f t="shared" si="11"/>
        <v/>
      </c>
      <c r="R26" s="114" t="str">
        <f t="shared" si="12"/>
        <v/>
      </c>
      <c r="S26" s="82"/>
      <c r="T26" s="89" t="str">
        <f t="shared" si="13"/>
        <v/>
      </c>
      <c r="U26" s="90"/>
      <c r="V26" s="82" t="str">
        <f t="shared" si="14"/>
        <v/>
      </c>
      <c r="W26" s="46" t="str">
        <f t="shared" si="15"/>
        <v/>
      </c>
      <c r="X26" s="34" t="str">
        <f t="shared" si="58"/>
        <v/>
      </c>
      <c r="Y26" s="46" t="str">
        <f t="shared" si="16"/>
        <v/>
      </c>
      <c r="Z26" s="86" t="str">
        <f t="shared" si="17"/>
        <v/>
      </c>
      <c r="AA26" s="86" t="str">
        <f t="shared" si="18"/>
        <v/>
      </c>
      <c r="AB26" s="86" t="str">
        <f t="shared" si="19"/>
        <v/>
      </c>
      <c r="AC26" s="86" t="str">
        <f t="shared" si="20"/>
        <v/>
      </c>
      <c r="AD26" s="86" t="str">
        <f t="shared" si="21"/>
        <v/>
      </c>
      <c r="AE26" s="86" t="str">
        <f t="shared" si="22"/>
        <v/>
      </c>
      <c r="AF26" s="86" t="str">
        <f t="shared" si="23"/>
        <v/>
      </c>
      <c r="AG26" s="86" t="str">
        <f t="shared" si="24"/>
        <v/>
      </c>
      <c r="AH26" s="86" t="str">
        <f t="shared" si="25"/>
        <v/>
      </c>
      <c r="AI26" s="86" t="str">
        <f t="shared" si="26"/>
        <v/>
      </c>
      <c r="AJ26" s="86" t="str">
        <f t="shared" si="27"/>
        <v/>
      </c>
      <c r="AK26" s="86" t="str">
        <f t="shared" si="28"/>
        <v/>
      </c>
      <c r="AL26" s="86" t="str">
        <f t="shared" si="29"/>
        <v/>
      </c>
      <c r="AM26" s="86" t="str">
        <f t="shared" si="30"/>
        <v/>
      </c>
      <c r="AN26" s="86" t="str">
        <f t="shared" si="31"/>
        <v/>
      </c>
      <c r="AO26" s="86" t="str">
        <f t="shared" si="32"/>
        <v/>
      </c>
      <c r="AP26" s="86" t="str">
        <f t="shared" si="33"/>
        <v/>
      </c>
      <c r="AQ26" s="86" t="str">
        <f t="shared" si="59"/>
        <v/>
      </c>
      <c r="AR26" s="86" t="str">
        <f t="shared" si="34"/>
        <v/>
      </c>
      <c r="AS26" s="47" t="str">
        <f t="shared" si="35"/>
        <v/>
      </c>
      <c r="AT26" s="69" t="str">
        <f t="shared" si="36"/>
        <v/>
      </c>
      <c r="AU26" s="69" t="str">
        <f t="shared" si="37"/>
        <v/>
      </c>
      <c r="AV26" s="69" t="str">
        <f t="shared" si="38"/>
        <v/>
      </c>
      <c r="AW26" s="69" t="str">
        <f t="shared" si="60"/>
        <v/>
      </c>
      <c r="AX26" s="69" t="str">
        <f t="shared" si="61"/>
        <v/>
      </c>
      <c r="AY26" s="69" t="str">
        <f t="shared" si="39"/>
        <v/>
      </c>
      <c r="AZ26" s="69" t="str">
        <f t="shared" si="40"/>
        <v/>
      </c>
      <c r="BA26" s="69" t="str">
        <f t="shared" si="62"/>
        <v/>
      </c>
      <c r="BB26" s="69" t="str">
        <f t="shared" si="63"/>
        <v/>
      </c>
      <c r="BC26" s="70" t="str">
        <f t="shared" si="41"/>
        <v/>
      </c>
      <c r="BD26" s="70" t="str">
        <f t="shared" si="42"/>
        <v/>
      </c>
      <c r="BE26" s="70" t="str">
        <f t="shared" si="43"/>
        <v/>
      </c>
      <c r="BF26" s="85"/>
      <c r="BG26" s="82"/>
      <c r="BH26" s="64" t="str">
        <f t="shared" si="64"/>
        <v/>
      </c>
      <c r="BI26" s="69" t="str">
        <f t="shared" si="44"/>
        <v/>
      </c>
      <c r="BJ26" s="34" t="str">
        <f t="shared" si="45"/>
        <v/>
      </c>
      <c r="BK26" s="87"/>
      <c r="BL26" s="34" t="str">
        <f t="shared" si="46"/>
        <v/>
      </c>
      <c r="BM26" s="64" t="str">
        <f t="shared" si="47"/>
        <v/>
      </c>
      <c r="BN26" s="69" t="str">
        <f t="shared" si="48"/>
        <v/>
      </c>
      <c r="BO26" s="69" t="str">
        <f t="shared" si="49"/>
        <v/>
      </c>
      <c r="BP26" s="7" t="str">
        <f t="shared" si="50"/>
        <v/>
      </c>
      <c r="BQ26" s="7" t="str">
        <f t="shared" si="51"/>
        <v/>
      </c>
      <c r="BR26" s="7" t="str">
        <f t="shared" si="52"/>
        <v/>
      </c>
      <c r="BS26" s="110" t="str">
        <f t="shared" si="53"/>
        <v/>
      </c>
      <c r="BT26" s="7" t="str">
        <f t="shared" si="54"/>
        <v/>
      </c>
      <c r="BU26" s="115" t="str">
        <f t="shared" si="55"/>
        <v/>
      </c>
      <c r="BV26" s="67"/>
      <c r="BX26" s="16" t="s">
        <v>286</v>
      </c>
      <c r="CP26" s="6" t="s">
        <v>338</v>
      </c>
      <c r="CR26" s="9">
        <v>17</v>
      </c>
      <c r="CS26" s="6" t="s">
        <v>271</v>
      </c>
      <c r="CT26" s="6" t="s">
        <v>157</v>
      </c>
      <c r="CU26" s="6" t="s">
        <v>262</v>
      </c>
      <c r="CV26" s="6"/>
      <c r="CW26" s="6">
        <v>208</v>
      </c>
      <c r="CX26" s="6">
        <v>60</v>
      </c>
      <c r="CY26" s="6" t="s">
        <v>171</v>
      </c>
      <c r="CZ26" s="6">
        <v>3</v>
      </c>
      <c r="DA26" s="6">
        <v>4</v>
      </c>
      <c r="DB26" s="6"/>
      <c r="DC26" s="6"/>
      <c r="DE26" s="6">
        <v>17</v>
      </c>
      <c r="DF26" s="6">
        <v>14</v>
      </c>
      <c r="DG26" s="62">
        <v>4110</v>
      </c>
      <c r="DH26" s="63"/>
      <c r="DI26" s="6">
        <v>17</v>
      </c>
      <c r="DJ26" s="6">
        <v>14</v>
      </c>
      <c r="DK26" s="62">
        <v>4110</v>
      </c>
      <c r="DM26" s="6">
        <v>46</v>
      </c>
      <c r="DN26" s="6">
        <v>1</v>
      </c>
      <c r="DP26" s="53">
        <v>17</v>
      </c>
      <c r="DQ26" s="16">
        <v>0.5</v>
      </c>
    </row>
    <row r="27" spans="1:131" s="17" customFormat="1" ht="30" customHeight="1" x14ac:dyDescent="0.25">
      <c r="A27" s="104">
        <v>18</v>
      </c>
      <c r="B27" s="87"/>
      <c r="C27" s="64"/>
      <c r="D27" s="88"/>
      <c r="E27" s="82" t="str">
        <f t="shared" si="0"/>
        <v/>
      </c>
      <c r="F27" s="47" t="str">
        <f t="shared" si="1"/>
        <v/>
      </c>
      <c r="G27" s="47" t="str">
        <f t="shared" si="2"/>
        <v/>
      </c>
      <c r="H27" s="85" t="str">
        <f t="shared" si="3"/>
        <v/>
      </c>
      <c r="I27" s="87"/>
      <c r="J27" s="7" t="str">
        <f t="shared" si="4"/>
        <v/>
      </c>
      <c r="K27" s="64" t="str">
        <f t="shared" si="5"/>
        <v/>
      </c>
      <c r="L27" s="69" t="str">
        <f t="shared" si="6"/>
        <v/>
      </c>
      <c r="M27" s="69" t="str">
        <f t="shared" si="7"/>
        <v/>
      </c>
      <c r="N27" s="7" t="str">
        <f t="shared" si="8"/>
        <v/>
      </c>
      <c r="O27" s="7" t="str">
        <f t="shared" si="9"/>
        <v/>
      </c>
      <c r="P27" s="7" t="str">
        <f t="shared" si="10"/>
        <v/>
      </c>
      <c r="Q27" s="7" t="str">
        <f t="shared" si="11"/>
        <v/>
      </c>
      <c r="R27" s="114" t="str">
        <f t="shared" si="12"/>
        <v/>
      </c>
      <c r="S27" s="82"/>
      <c r="T27" s="89" t="str">
        <f t="shared" si="13"/>
        <v/>
      </c>
      <c r="U27" s="90"/>
      <c r="V27" s="82" t="str">
        <f t="shared" si="14"/>
        <v/>
      </c>
      <c r="W27" s="46" t="str">
        <f t="shared" si="15"/>
        <v/>
      </c>
      <c r="X27" s="34" t="str">
        <f t="shared" si="58"/>
        <v/>
      </c>
      <c r="Y27" s="46" t="str">
        <f t="shared" si="16"/>
        <v/>
      </c>
      <c r="Z27" s="86" t="str">
        <f t="shared" si="17"/>
        <v/>
      </c>
      <c r="AA27" s="86" t="str">
        <f t="shared" si="18"/>
        <v/>
      </c>
      <c r="AB27" s="86" t="str">
        <f t="shared" si="19"/>
        <v/>
      </c>
      <c r="AC27" s="86" t="str">
        <f t="shared" si="20"/>
        <v/>
      </c>
      <c r="AD27" s="86" t="str">
        <f t="shared" si="21"/>
        <v/>
      </c>
      <c r="AE27" s="86" t="str">
        <f t="shared" si="22"/>
        <v/>
      </c>
      <c r="AF27" s="86" t="str">
        <f t="shared" si="23"/>
        <v/>
      </c>
      <c r="AG27" s="86" t="str">
        <f t="shared" si="24"/>
        <v/>
      </c>
      <c r="AH27" s="86" t="str">
        <f t="shared" si="25"/>
        <v/>
      </c>
      <c r="AI27" s="86" t="str">
        <f t="shared" si="26"/>
        <v/>
      </c>
      <c r="AJ27" s="86" t="str">
        <f t="shared" si="27"/>
        <v/>
      </c>
      <c r="AK27" s="86" t="str">
        <f t="shared" si="28"/>
        <v/>
      </c>
      <c r="AL27" s="86" t="str">
        <f t="shared" si="29"/>
        <v/>
      </c>
      <c r="AM27" s="86" t="str">
        <f t="shared" si="30"/>
        <v/>
      </c>
      <c r="AN27" s="86" t="str">
        <f t="shared" si="31"/>
        <v/>
      </c>
      <c r="AO27" s="86" t="str">
        <f t="shared" si="32"/>
        <v/>
      </c>
      <c r="AP27" s="86" t="str">
        <f t="shared" si="33"/>
        <v/>
      </c>
      <c r="AQ27" s="86" t="str">
        <f t="shared" si="59"/>
        <v/>
      </c>
      <c r="AR27" s="86" t="str">
        <f t="shared" si="34"/>
        <v/>
      </c>
      <c r="AS27" s="47" t="str">
        <f t="shared" si="35"/>
        <v/>
      </c>
      <c r="AT27" s="69" t="str">
        <f t="shared" si="36"/>
        <v/>
      </c>
      <c r="AU27" s="69" t="str">
        <f t="shared" si="37"/>
        <v/>
      </c>
      <c r="AV27" s="69" t="str">
        <f t="shared" si="38"/>
        <v/>
      </c>
      <c r="AW27" s="69" t="str">
        <f t="shared" si="60"/>
        <v/>
      </c>
      <c r="AX27" s="69" t="str">
        <f t="shared" si="61"/>
        <v/>
      </c>
      <c r="AY27" s="69" t="str">
        <f t="shared" si="39"/>
        <v/>
      </c>
      <c r="AZ27" s="69" t="str">
        <f t="shared" si="40"/>
        <v/>
      </c>
      <c r="BA27" s="69" t="str">
        <f t="shared" si="62"/>
        <v/>
      </c>
      <c r="BB27" s="69" t="str">
        <f t="shared" si="63"/>
        <v/>
      </c>
      <c r="BC27" s="70" t="str">
        <f t="shared" si="41"/>
        <v/>
      </c>
      <c r="BD27" s="70" t="str">
        <f t="shared" si="42"/>
        <v/>
      </c>
      <c r="BE27" s="70" t="str">
        <f t="shared" si="43"/>
        <v/>
      </c>
      <c r="BF27" s="85"/>
      <c r="BG27" s="82"/>
      <c r="BH27" s="64" t="str">
        <f t="shared" si="64"/>
        <v/>
      </c>
      <c r="BI27" s="69" t="str">
        <f t="shared" si="44"/>
        <v/>
      </c>
      <c r="BJ27" s="34" t="str">
        <f t="shared" si="45"/>
        <v/>
      </c>
      <c r="BK27" s="87"/>
      <c r="BL27" s="34" t="str">
        <f t="shared" si="46"/>
        <v/>
      </c>
      <c r="BM27" s="64" t="str">
        <f t="shared" si="47"/>
        <v/>
      </c>
      <c r="BN27" s="69" t="str">
        <f t="shared" si="48"/>
        <v/>
      </c>
      <c r="BO27" s="69" t="str">
        <f t="shared" si="49"/>
        <v/>
      </c>
      <c r="BP27" s="7" t="str">
        <f t="shared" si="50"/>
        <v/>
      </c>
      <c r="BQ27" s="7" t="str">
        <f t="shared" si="51"/>
        <v/>
      </c>
      <c r="BR27" s="7" t="str">
        <f t="shared" si="52"/>
        <v/>
      </c>
      <c r="BS27" s="110" t="str">
        <f t="shared" si="53"/>
        <v/>
      </c>
      <c r="BT27" s="7" t="str">
        <f t="shared" si="54"/>
        <v/>
      </c>
      <c r="BU27" s="115" t="str">
        <f t="shared" si="55"/>
        <v/>
      </c>
      <c r="BV27" s="67"/>
      <c r="BX27" s="16" t="s">
        <v>324</v>
      </c>
      <c r="CP27" s="6" t="s">
        <v>339</v>
      </c>
      <c r="CR27" s="9">
        <v>18</v>
      </c>
      <c r="CS27" s="6" t="s">
        <v>272</v>
      </c>
      <c r="CT27" s="6" t="s">
        <v>157</v>
      </c>
      <c r="CU27" s="6" t="s">
        <v>262</v>
      </c>
      <c r="CV27" s="6"/>
      <c r="CW27" s="6">
        <v>208</v>
      </c>
      <c r="CX27" s="6">
        <v>60</v>
      </c>
      <c r="CY27" s="6" t="s">
        <v>171</v>
      </c>
      <c r="CZ27" s="6">
        <v>3</v>
      </c>
      <c r="DA27" s="6">
        <v>4</v>
      </c>
      <c r="DB27" s="6"/>
      <c r="DC27" s="6"/>
      <c r="DE27" s="6">
        <v>18</v>
      </c>
      <c r="DF27" s="6">
        <v>14</v>
      </c>
      <c r="DG27" s="62">
        <v>4110</v>
      </c>
      <c r="DH27" s="63"/>
      <c r="DI27" s="6">
        <v>18</v>
      </c>
      <c r="DJ27" s="6">
        <v>14</v>
      </c>
      <c r="DK27" s="62">
        <v>4110</v>
      </c>
      <c r="DM27" s="6">
        <v>47</v>
      </c>
      <c r="DN27" s="6">
        <v>1</v>
      </c>
      <c r="DP27" s="53">
        <v>18</v>
      </c>
      <c r="DQ27" s="16">
        <v>0.5</v>
      </c>
    </row>
    <row r="28" spans="1:131" s="17" customFormat="1" ht="30" customHeight="1" x14ac:dyDescent="0.25">
      <c r="A28" s="104">
        <v>19</v>
      </c>
      <c r="B28" s="87"/>
      <c r="C28" s="64"/>
      <c r="D28" s="88"/>
      <c r="E28" s="82" t="str">
        <f t="shared" si="0"/>
        <v/>
      </c>
      <c r="F28" s="47" t="str">
        <f t="shared" si="1"/>
        <v/>
      </c>
      <c r="G28" s="47" t="str">
        <f t="shared" si="2"/>
        <v/>
      </c>
      <c r="H28" s="85" t="str">
        <f t="shared" si="3"/>
        <v/>
      </c>
      <c r="I28" s="87"/>
      <c r="J28" s="7" t="str">
        <f t="shared" si="4"/>
        <v/>
      </c>
      <c r="K28" s="64" t="str">
        <f t="shared" si="5"/>
        <v/>
      </c>
      <c r="L28" s="69" t="str">
        <f t="shared" si="6"/>
        <v/>
      </c>
      <c r="M28" s="69" t="str">
        <f t="shared" si="7"/>
        <v/>
      </c>
      <c r="N28" s="7" t="str">
        <f t="shared" si="8"/>
        <v/>
      </c>
      <c r="O28" s="7" t="str">
        <f t="shared" si="9"/>
        <v/>
      </c>
      <c r="P28" s="7" t="str">
        <f t="shared" si="10"/>
        <v/>
      </c>
      <c r="Q28" s="7" t="str">
        <f t="shared" si="11"/>
        <v/>
      </c>
      <c r="R28" s="114" t="str">
        <f t="shared" si="12"/>
        <v/>
      </c>
      <c r="S28" s="82"/>
      <c r="T28" s="89" t="str">
        <f t="shared" si="13"/>
        <v/>
      </c>
      <c r="U28" s="90"/>
      <c r="V28" s="82" t="str">
        <f t="shared" si="14"/>
        <v/>
      </c>
      <c r="W28" s="46" t="str">
        <f t="shared" si="15"/>
        <v/>
      </c>
      <c r="X28" s="34" t="str">
        <f t="shared" si="58"/>
        <v/>
      </c>
      <c r="Y28" s="46" t="str">
        <f t="shared" si="16"/>
        <v/>
      </c>
      <c r="Z28" s="86" t="str">
        <f t="shared" si="17"/>
        <v/>
      </c>
      <c r="AA28" s="86" t="str">
        <f t="shared" si="18"/>
        <v/>
      </c>
      <c r="AB28" s="86" t="str">
        <f t="shared" si="19"/>
        <v/>
      </c>
      <c r="AC28" s="86" t="str">
        <f t="shared" si="20"/>
        <v/>
      </c>
      <c r="AD28" s="86" t="str">
        <f t="shared" si="21"/>
        <v/>
      </c>
      <c r="AE28" s="86" t="str">
        <f t="shared" si="22"/>
        <v/>
      </c>
      <c r="AF28" s="86" t="str">
        <f t="shared" si="23"/>
        <v/>
      </c>
      <c r="AG28" s="86" t="str">
        <f t="shared" si="24"/>
        <v/>
      </c>
      <c r="AH28" s="86" t="str">
        <f t="shared" si="25"/>
        <v/>
      </c>
      <c r="AI28" s="86" t="str">
        <f t="shared" si="26"/>
        <v/>
      </c>
      <c r="AJ28" s="86" t="str">
        <f t="shared" si="27"/>
        <v/>
      </c>
      <c r="AK28" s="86" t="str">
        <f t="shared" si="28"/>
        <v/>
      </c>
      <c r="AL28" s="86" t="str">
        <f t="shared" si="29"/>
        <v/>
      </c>
      <c r="AM28" s="86" t="str">
        <f t="shared" si="30"/>
        <v/>
      </c>
      <c r="AN28" s="86" t="str">
        <f t="shared" si="31"/>
        <v/>
      </c>
      <c r="AO28" s="86" t="str">
        <f t="shared" si="32"/>
        <v/>
      </c>
      <c r="AP28" s="86" t="str">
        <f t="shared" si="33"/>
        <v/>
      </c>
      <c r="AQ28" s="86" t="str">
        <f t="shared" si="59"/>
        <v/>
      </c>
      <c r="AR28" s="86" t="str">
        <f t="shared" si="34"/>
        <v/>
      </c>
      <c r="AS28" s="47" t="str">
        <f t="shared" si="35"/>
        <v/>
      </c>
      <c r="AT28" s="69" t="str">
        <f t="shared" si="36"/>
        <v/>
      </c>
      <c r="AU28" s="69" t="str">
        <f t="shared" si="37"/>
        <v/>
      </c>
      <c r="AV28" s="69" t="str">
        <f t="shared" si="38"/>
        <v/>
      </c>
      <c r="AW28" s="69" t="str">
        <f t="shared" si="60"/>
        <v/>
      </c>
      <c r="AX28" s="69" t="str">
        <f t="shared" si="61"/>
        <v/>
      </c>
      <c r="AY28" s="69" t="str">
        <f t="shared" si="39"/>
        <v/>
      </c>
      <c r="AZ28" s="69" t="str">
        <f t="shared" si="40"/>
        <v/>
      </c>
      <c r="BA28" s="69" t="str">
        <f t="shared" si="62"/>
        <v/>
      </c>
      <c r="BB28" s="69" t="str">
        <f t="shared" si="63"/>
        <v/>
      </c>
      <c r="BC28" s="70" t="str">
        <f t="shared" si="41"/>
        <v/>
      </c>
      <c r="BD28" s="70" t="str">
        <f t="shared" si="42"/>
        <v/>
      </c>
      <c r="BE28" s="70" t="str">
        <f t="shared" si="43"/>
        <v/>
      </c>
      <c r="BF28" s="85"/>
      <c r="BG28" s="82"/>
      <c r="BH28" s="64" t="str">
        <f t="shared" si="64"/>
        <v/>
      </c>
      <c r="BI28" s="69" t="str">
        <f t="shared" si="44"/>
        <v/>
      </c>
      <c r="BJ28" s="34" t="str">
        <f t="shared" si="45"/>
        <v/>
      </c>
      <c r="BK28" s="87"/>
      <c r="BL28" s="34" t="str">
        <f t="shared" si="46"/>
        <v/>
      </c>
      <c r="BM28" s="64" t="str">
        <f t="shared" si="47"/>
        <v/>
      </c>
      <c r="BN28" s="69" t="str">
        <f t="shared" si="48"/>
        <v/>
      </c>
      <c r="BO28" s="69" t="str">
        <f t="shared" si="49"/>
        <v/>
      </c>
      <c r="BP28" s="7" t="str">
        <f t="shared" si="50"/>
        <v/>
      </c>
      <c r="BQ28" s="7" t="str">
        <f t="shared" si="51"/>
        <v/>
      </c>
      <c r="BR28" s="7" t="str">
        <f t="shared" si="52"/>
        <v/>
      </c>
      <c r="BS28" s="110" t="str">
        <f t="shared" si="53"/>
        <v/>
      </c>
      <c r="BT28" s="7" t="str">
        <f t="shared" si="54"/>
        <v/>
      </c>
      <c r="BU28" s="115" t="str">
        <f t="shared" si="55"/>
        <v/>
      </c>
      <c r="BV28" s="67"/>
      <c r="BX28" s="16" t="s">
        <v>322</v>
      </c>
      <c r="CP28" s="6" t="s">
        <v>340</v>
      </c>
      <c r="CR28" s="9">
        <v>19</v>
      </c>
      <c r="CS28" s="6" t="s">
        <v>273</v>
      </c>
      <c r="CT28" s="6" t="s">
        <v>157</v>
      </c>
      <c r="CU28" s="6" t="s">
        <v>262</v>
      </c>
      <c r="CV28" s="6"/>
      <c r="CW28" s="6">
        <v>208</v>
      </c>
      <c r="CX28" s="6">
        <v>100</v>
      </c>
      <c r="CY28" s="6" t="s">
        <v>171</v>
      </c>
      <c r="CZ28" s="6">
        <v>3</v>
      </c>
      <c r="DA28" s="6">
        <v>5</v>
      </c>
      <c r="DB28" s="6"/>
      <c r="DC28" s="6"/>
      <c r="DE28" s="6">
        <v>19</v>
      </c>
      <c r="DF28" s="6">
        <v>14</v>
      </c>
      <c r="DG28" s="62">
        <v>4110</v>
      </c>
      <c r="DH28" s="63"/>
      <c r="DI28" s="6">
        <v>19</v>
      </c>
      <c r="DJ28" s="6">
        <v>14</v>
      </c>
      <c r="DK28" s="62">
        <v>4110</v>
      </c>
      <c r="DM28" s="6">
        <v>48</v>
      </c>
      <c r="DN28" s="6">
        <v>1</v>
      </c>
      <c r="DP28" s="53">
        <v>19</v>
      </c>
      <c r="DQ28" s="16">
        <v>0.5</v>
      </c>
    </row>
    <row r="29" spans="1:131" s="17" customFormat="1" ht="30" customHeight="1" x14ac:dyDescent="0.25">
      <c r="A29" s="104">
        <v>20</v>
      </c>
      <c r="B29" s="87"/>
      <c r="C29" s="64"/>
      <c r="D29" s="88"/>
      <c r="E29" s="82" t="str">
        <f t="shared" si="0"/>
        <v/>
      </c>
      <c r="F29" s="47" t="str">
        <f t="shared" si="1"/>
        <v/>
      </c>
      <c r="G29" s="47" t="str">
        <f t="shared" si="2"/>
        <v/>
      </c>
      <c r="H29" s="85" t="str">
        <f t="shared" si="3"/>
        <v/>
      </c>
      <c r="I29" s="87"/>
      <c r="J29" s="7" t="str">
        <f t="shared" si="4"/>
        <v/>
      </c>
      <c r="K29" s="64" t="str">
        <f t="shared" si="5"/>
        <v/>
      </c>
      <c r="L29" s="69" t="str">
        <f t="shared" si="6"/>
        <v/>
      </c>
      <c r="M29" s="69" t="str">
        <f t="shared" si="7"/>
        <v/>
      </c>
      <c r="N29" s="7" t="str">
        <f t="shared" si="8"/>
        <v/>
      </c>
      <c r="O29" s="7" t="str">
        <f t="shared" si="9"/>
        <v/>
      </c>
      <c r="P29" s="7" t="str">
        <f t="shared" si="10"/>
        <v/>
      </c>
      <c r="Q29" s="7" t="str">
        <f t="shared" si="11"/>
        <v/>
      </c>
      <c r="R29" s="114" t="str">
        <f t="shared" si="12"/>
        <v/>
      </c>
      <c r="S29" s="82"/>
      <c r="T29" s="89" t="str">
        <f t="shared" si="13"/>
        <v/>
      </c>
      <c r="U29" s="90"/>
      <c r="V29" s="82" t="str">
        <f t="shared" si="14"/>
        <v/>
      </c>
      <c r="W29" s="46" t="str">
        <f t="shared" si="15"/>
        <v/>
      </c>
      <c r="X29" s="34" t="str">
        <f t="shared" si="58"/>
        <v/>
      </c>
      <c r="Y29" s="46" t="str">
        <f t="shared" si="16"/>
        <v/>
      </c>
      <c r="Z29" s="86" t="str">
        <f t="shared" si="17"/>
        <v/>
      </c>
      <c r="AA29" s="86" t="str">
        <f t="shared" si="18"/>
        <v/>
      </c>
      <c r="AB29" s="86" t="str">
        <f t="shared" si="19"/>
        <v/>
      </c>
      <c r="AC29" s="86" t="str">
        <f t="shared" si="20"/>
        <v/>
      </c>
      <c r="AD29" s="86" t="str">
        <f t="shared" si="21"/>
        <v/>
      </c>
      <c r="AE29" s="86" t="str">
        <f t="shared" si="22"/>
        <v/>
      </c>
      <c r="AF29" s="86" t="str">
        <f t="shared" si="23"/>
        <v/>
      </c>
      <c r="AG29" s="86" t="str">
        <f t="shared" si="24"/>
        <v/>
      </c>
      <c r="AH29" s="86" t="str">
        <f t="shared" si="25"/>
        <v/>
      </c>
      <c r="AI29" s="86" t="str">
        <f t="shared" si="26"/>
        <v/>
      </c>
      <c r="AJ29" s="86" t="str">
        <f t="shared" si="27"/>
        <v/>
      </c>
      <c r="AK29" s="86" t="str">
        <f t="shared" si="28"/>
        <v/>
      </c>
      <c r="AL29" s="86" t="str">
        <f t="shared" si="29"/>
        <v/>
      </c>
      <c r="AM29" s="86" t="str">
        <f t="shared" si="30"/>
        <v/>
      </c>
      <c r="AN29" s="86" t="str">
        <f t="shared" si="31"/>
        <v/>
      </c>
      <c r="AO29" s="86" t="str">
        <f t="shared" si="32"/>
        <v/>
      </c>
      <c r="AP29" s="86" t="str">
        <f t="shared" si="33"/>
        <v/>
      </c>
      <c r="AQ29" s="86" t="str">
        <f t="shared" si="59"/>
        <v/>
      </c>
      <c r="AR29" s="86" t="str">
        <f t="shared" si="34"/>
        <v/>
      </c>
      <c r="AS29" s="47" t="str">
        <f t="shared" si="35"/>
        <v/>
      </c>
      <c r="AT29" s="69" t="str">
        <f t="shared" si="36"/>
        <v/>
      </c>
      <c r="AU29" s="69" t="str">
        <f t="shared" si="37"/>
        <v/>
      </c>
      <c r="AV29" s="69" t="str">
        <f t="shared" si="38"/>
        <v/>
      </c>
      <c r="AW29" s="69" t="str">
        <f t="shared" si="60"/>
        <v/>
      </c>
      <c r="AX29" s="69" t="str">
        <f t="shared" si="61"/>
        <v/>
      </c>
      <c r="AY29" s="69" t="str">
        <f t="shared" si="39"/>
        <v/>
      </c>
      <c r="AZ29" s="69" t="str">
        <f t="shared" si="40"/>
        <v/>
      </c>
      <c r="BA29" s="69" t="str">
        <f t="shared" si="62"/>
        <v/>
      </c>
      <c r="BB29" s="69" t="str">
        <f t="shared" si="63"/>
        <v/>
      </c>
      <c r="BC29" s="70" t="str">
        <f t="shared" si="41"/>
        <v/>
      </c>
      <c r="BD29" s="70" t="str">
        <f t="shared" si="42"/>
        <v/>
      </c>
      <c r="BE29" s="70" t="str">
        <f t="shared" si="43"/>
        <v/>
      </c>
      <c r="BF29" s="85"/>
      <c r="BG29" s="82"/>
      <c r="BH29" s="64" t="str">
        <f t="shared" si="64"/>
        <v/>
      </c>
      <c r="BI29" s="69" t="str">
        <f t="shared" si="44"/>
        <v/>
      </c>
      <c r="BJ29" s="34" t="str">
        <f t="shared" si="45"/>
        <v/>
      </c>
      <c r="BK29" s="87"/>
      <c r="BL29" s="34" t="str">
        <f t="shared" si="46"/>
        <v/>
      </c>
      <c r="BM29" s="64" t="str">
        <f t="shared" si="47"/>
        <v/>
      </c>
      <c r="BN29" s="69" t="str">
        <f t="shared" si="48"/>
        <v/>
      </c>
      <c r="BO29" s="69" t="str">
        <f t="shared" si="49"/>
        <v/>
      </c>
      <c r="BP29" s="7" t="str">
        <f t="shared" si="50"/>
        <v/>
      </c>
      <c r="BQ29" s="7" t="str">
        <f t="shared" si="51"/>
        <v/>
      </c>
      <c r="BR29" s="7" t="str">
        <f t="shared" si="52"/>
        <v/>
      </c>
      <c r="BS29" s="110" t="str">
        <f t="shared" si="53"/>
        <v/>
      </c>
      <c r="BT29" s="7" t="str">
        <f t="shared" si="54"/>
        <v/>
      </c>
      <c r="BU29" s="115" t="str">
        <f t="shared" si="55"/>
        <v/>
      </c>
      <c r="BV29" s="67"/>
      <c r="BX29" s="16" t="s">
        <v>251</v>
      </c>
      <c r="CP29" s="6" t="s">
        <v>341</v>
      </c>
      <c r="CR29" s="9">
        <v>20</v>
      </c>
      <c r="CS29" s="6" t="s">
        <v>4</v>
      </c>
      <c r="CT29" s="6" t="s">
        <v>155</v>
      </c>
      <c r="CU29" s="53" t="s">
        <v>281</v>
      </c>
      <c r="CV29" s="6"/>
      <c r="CW29" s="6">
        <v>120</v>
      </c>
      <c r="CX29" s="6">
        <v>15</v>
      </c>
      <c r="CY29" s="6" t="s">
        <v>170</v>
      </c>
      <c r="CZ29" s="6">
        <v>1</v>
      </c>
      <c r="DA29" s="6">
        <v>3</v>
      </c>
      <c r="DB29" s="6"/>
      <c r="DC29" s="6"/>
      <c r="DE29" s="6">
        <v>20</v>
      </c>
      <c r="DF29" s="6">
        <v>14</v>
      </c>
      <c r="DG29" s="62">
        <v>4110</v>
      </c>
      <c r="DH29" s="63"/>
      <c r="DI29" s="6">
        <v>20</v>
      </c>
      <c r="DJ29" s="6">
        <v>14</v>
      </c>
      <c r="DK29" s="62">
        <v>4110</v>
      </c>
      <c r="DM29" s="6">
        <v>49</v>
      </c>
      <c r="DN29" s="6">
        <v>1</v>
      </c>
      <c r="DP29" s="53">
        <v>20</v>
      </c>
      <c r="DQ29" s="16">
        <v>0.5</v>
      </c>
    </row>
    <row r="30" spans="1:131" s="17" customFormat="1" ht="30" customHeight="1" x14ac:dyDescent="0.25">
      <c r="A30" s="104">
        <v>21</v>
      </c>
      <c r="B30" s="87"/>
      <c r="C30" s="64"/>
      <c r="D30" s="88"/>
      <c r="E30" s="82" t="str">
        <f t="shared" si="0"/>
        <v/>
      </c>
      <c r="F30" s="47" t="str">
        <f t="shared" si="1"/>
        <v/>
      </c>
      <c r="G30" s="47" t="str">
        <f t="shared" si="2"/>
        <v/>
      </c>
      <c r="H30" s="85" t="str">
        <f t="shared" si="3"/>
        <v/>
      </c>
      <c r="I30" s="87"/>
      <c r="J30" s="7" t="str">
        <f t="shared" si="4"/>
        <v/>
      </c>
      <c r="K30" s="64" t="str">
        <f t="shared" si="5"/>
        <v/>
      </c>
      <c r="L30" s="69" t="str">
        <f t="shared" si="6"/>
        <v/>
      </c>
      <c r="M30" s="69" t="str">
        <f t="shared" si="7"/>
        <v/>
      </c>
      <c r="N30" s="7" t="str">
        <f t="shared" si="8"/>
        <v/>
      </c>
      <c r="O30" s="7" t="str">
        <f t="shared" si="9"/>
        <v/>
      </c>
      <c r="P30" s="7" t="str">
        <f t="shared" si="10"/>
        <v/>
      </c>
      <c r="Q30" s="7" t="str">
        <f t="shared" si="11"/>
        <v/>
      </c>
      <c r="R30" s="114" t="str">
        <f t="shared" si="12"/>
        <v/>
      </c>
      <c r="S30" s="82"/>
      <c r="T30" s="89" t="str">
        <f t="shared" si="13"/>
        <v/>
      </c>
      <c r="U30" s="90"/>
      <c r="V30" s="82" t="str">
        <f t="shared" si="14"/>
        <v/>
      </c>
      <c r="W30" s="46" t="str">
        <f t="shared" si="15"/>
        <v/>
      </c>
      <c r="X30" s="34" t="str">
        <f t="shared" si="58"/>
        <v/>
      </c>
      <c r="Y30" s="46" t="str">
        <f t="shared" si="16"/>
        <v/>
      </c>
      <c r="Z30" s="86" t="str">
        <f t="shared" si="17"/>
        <v/>
      </c>
      <c r="AA30" s="86" t="str">
        <f t="shared" si="18"/>
        <v/>
      </c>
      <c r="AB30" s="86" t="str">
        <f t="shared" si="19"/>
        <v/>
      </c>
      <c r="AC30" s="86" t="str">
        <f t="shared" si="20"/>
        <v/>
      </c>
      <c r="AD30" s="86" t="str">
        <f t="shared" si="21"/>
        <v/>
      </c>
      <c r="AE30" s="86" t="str">
        <f t="shared" si="22"/>
        <v/>
      </c>
      <c r="AF30" s="86" t="str">
        <f t="shared" si="23"/>
        <v/>
      </c>
      <c r="AG30" s="86" t="str">
        <f t="shared" si="24"/>
        <v/>
      </c>
      <c r="AH30" s="86" t="str">
        <f t="shared" si="25"/>
        <v/>
      </c>
      <c r="AI30" s="86" t="str">
        <f t="shared" si="26"/>
        <v/>
      </c>
      <c r="AJ30" s="86" t="str">
        <f t="shared" si="27"/>
        <v/>
      </c>
      <c r="AK30" s="86" t="str">
        <f t="shared" si="28"/>
        <v/>
      </c>
      <c r="AL30" s="86" t="str">
        <f t="shared" si="29"/>
        <v/>
      </c>
      <c r="AM30" s="86" t="str">
        <f t="shared" si="30"/>
        <v/>
      </c>
      <c r="AN30" s="86" t="str">
        <f t="shared" si="31"/>
        <v/>
      </c>
      <c r="AO30" s="86" t="str">
        <f t="shared" si="32"/>
        <v/>
      </c>
      <c r="AP30" s="86" t="str">
        <f t="shared" si="33"/>
        <v/>
      </c>
      <c r="AQ30" s="86" t="str">
        <f t="shared" si="59"/>
        <v/>
      </c>
      <c r="AR30" s="86" t="str">
        <f t="shared" si="34"/>
        <v/>
      </c>
      <c r="AS30" s="47" t="str">
        <f t="shared" si="35"/>
        <v/>
      </c>
      <c r="AT30" s="69" t="str">
        <f t="shared" si="36"/>
        <v/>
      </c>
      <c r="AU30" s="69" t="str">
        <f t="shared" si="37"/>
        <v/>
      </c>
      <c r="AV30" s="69" t="str">
        <f t="shared" si="38"/>
        <v/>
      </c>
      <c r="AW30" s="69" t="str">
        <f t="shared" si="60"/>
        <v/>
      </c>
      <c r="AX30" s="69" t="str">
        <f t="shared" si="61"/>
        <v/>
      </c>
      <c r="AY30" s="69" t="str">
        <f t="shared" si="39"/>
        <v/>
      </c>
      <c r="AZ30" s="69" t="str">
        <f t="shared" si="40"/>
        <v/>
      </c>
      <c r="BA30" s="69" t="str">
        <f t="shared" si="62"/>
        <v/>
      </c>
      <c r="BB30" s="69" t="str">
        <f t="shared" si="63"/>
        <v/>
      </c>
      <c r="BC30" s="70" t="str">
        <f t="shared" si="41"/>
        <v/>
      </c>
      <c r="BD30" s="70" t="str">
        <f t="shared" si="42"/>
        <v/>
      </c>
      <c r="BE30" s="70" t="str">
        <f t="shared" si="43"/>
        <v/>
      </c>
      <c r="BF30" s="85"/>
      <c r="BG30" s="82"/>
      <c r="BH30" s="64" t="str">
        <f t="shared" si="64"/>
        <v/>
      </c>
      <c r="BI30" s="69" t="str">
        <f t="shared" si="44"/>
        <v/>
      </c>
      <c r="BJ30" s="34" t="str">
        <f t="shared" si="45"/>
        <v/>
      </c>
      <c r="BK30" s="87"/>
      <c r="BL30" s="34" t="str">
        <f t="shared" si="46"/>
        <v/>
      </c>
      <c r="BM30" s="64" t="str">
        <f t="shared" si="47"/>
        <v/>
      </c>
      <c r="BN30" s="69" t="str">
        <f t="shared" si="48"/>
        <v/>
      </c>
      <c r="BO30" s="69" t="str">
        <f t="shared" si="49"/>
        <v/>
      </c>
      <c r="BP30" s="7" t="str">
        <f t="shared" si="50"/>
        <v/>
      </c>
      <c r="BQ30" s="7" t="str">
        <f t="shared" si="51"/>
        <v/>
      </c>
      <c r="BR30" s="7" t="str">
        <f t="shared" si="52"/>
        <v/>
      </c>
      <c r="BS30" s="110" t="str">
        <f t="shared" si="53"/>
        <v/>
      </c>
      <c r="BT30" s="7" t="str">
        <f t="shared" si="54"/>
        <v/>
      </c>
      <c r="BU30" s="115" t="str">
        <f t="shared" si="55"/>
        <v/>
      </c>
      <c r="BV30" s="67"/>
      <c r="BX30" s="20"/>
      <c r="CP30" s="6" t="s">
        <v>342</v>
      </c>
      <c r="CR30" s="9">
        <v>21</v>
      </c>
      <c r="CS30" s="6" t="s">
        <v>5</v>
      </c>
      <c r="CT30" s="6" t="s">
        <v>155</v>
      </c>
      <c r="CU30" s="53" t="s">
        <v>281</v>
      </c>
      <c r="CV30" s="6"/>
      <c r="CW30" s="6">
        <v>120</v>
      </c>
      <c r="CX30" s="6">
        <v>15</v>
      </c>
      <c r="CY30" s="6" t="s">
        <v>170</v>
      </c>
      <c r="CZ30" s="6">
        <v>1</v>
      </c>
      <c r="DA30" s="6">
        <v>3</v>
      </c>
      <c r="DB30" s="6"/>
      <c r="DC30" s="6"/>
      <c r="DE30" s="6">
        <v>21</v>
      </c>
      <c r="DF30" s="6">
        <v>12</v>
      </c>
      <c r="DG30" s="62">
        <v>6530</v>
      </c>
      <c r="DH30" s="63"/>
      <c r="DI30" s="6">
        <v>21</v>
      </c>
      <c r="DJ30" s="6">
        <v>14</v>
      </c>
      <c r="DK30" s="62">
        <v>4110</v>
      </c>
      <c r="DM30" s="6">
        <v>50</v>
      </c>
      <c r="DN30" s="6">
        <v>1</v>
      </c>
      <c r="DP30" s="53">
        <v>21</v>
      </c>
      <c r="DQ30" s="16">
        <v>0.45</v>
      </c>
    </row>
    <row r="31" spans="1:131" s="17" customFormat="1" ht="30" customHeight="1" x14ac:dyDescent="0.25">
      <c r="A31" s="104">
        <v>22</v>
      </c>
      <c r="B31" s="87"/>
      <c r="C31" s="64"/>
      <c r="D31" s="88"/>
      <c r="E31" s="82" t="str">
        <f t="shared" si="0"/>
        <v/>
      </c>
      <c r="F31" s="47" t="str">
        <f t="shared" si="1"/>
        <v/>
      </c>
      <c r="G31" s="47" t="str">
        <f t="shared" si="2"/>
        <v/>
      </c>
      <c r="H31" s="85" t="str">
        <f t="shared" si="3"/>
        <v/>
      </c>
      <c r="I31" s="87"/>
      <c r="J31" s="7" t="str">
        <f t="shared" si="4"/>
        <v/>
      </c>
      <c r="K31" s="64" t="str">
        <f t="shared" si="5"/>
        <v/>
      </c>
      <c r="L31" s="69" t="str">
        <f t="shared" si="6"/>
        <v/>
      </c>
      <c r="M31" s="69" t="str">
        <f t="shared" si="7"/>
        <v/>
      </c>
      <c r="N31" s="7" t="str">
        <f t="shared" si="8"/>
        <v/>
      </c>
      <c r="O31" s="7" t="str">
        <f t="shared" si="9"/>
        <v/>
      </c>
      <c r="P31" s="7" t="str">
        <f t="shared" si="10"/>
        <v/>
      </c>
      <c r="Q31" s="7" t="str">
        <f t="shared" si="11"/>
        <v/>
      </c>
      <c r="R31" s="114" t="str">
        <f t="shared" si="12"/>
        <v/>
      </c>
      <c r="S31" s="82"/>
      <c r="T31" s="89" t="str">
        <f t="shared" si="13"/>
        <v/>
      </c>
      <c r="U31" s="90"/>
      <c r="V31" s="82" t="str">
        <f t="shared" si="14"/>
        <v/>
      </c>
      <c r="W31" s="46" t="str">
        <f t="shared" si="15"/>
        <v/>
      </c>
      <c r="X31" s="34" t="str">
        <f t="shared" si="58"/>
        <v/>
      </c>
      <c r="Y31" s="46" t="str">
        <f t="shared" si="16"/>
        <v/>
      </c>
      <c r="Z31" s="86" t="str">
        <f t="shared" si="17"/>
        <v/>
      </c>
      <c r="AA31" s="86" t="str">
        <f t="shared" si="18"/>
        <v/>
      </c>
      <c r="AB31" s="86" t="str">
        <f t="shared" si="19"/>
        <v/>
      </c>
      <c r="AC31" s="86" t="str">
        <f t="shared" si="20"/>
        <v/>
      </c>
      <c r="AD31" s="86" t="str">
        <f t="shared" si="21"/>
        <v/>
      </c>
      <c r="AE31" s="86" t="str">
        <f t="shared" si="22"/>
        <v/>
      </c>
      <c r="AF31" s="86" t="str">
        <f t="shared" si="23"/>
        <v/>
      </c>
      <c r="AG31" s="86" t="str">
        <f t="shared" si="24"/>
        <v/>
      </c>
      <c r="AH31" s="86" t="str">
        <f t="shared" si="25"/>
        <v/>
      </c>
      <c r="AI31" s="86" t="str">
        <f t="shared" si="26"/>
        <v/>
      </c>
      <c r="AJ31" s="86" t="str">
        <f t="shared" si="27"/>
        <v/>
      </c>
      <c r="AK31" s="86" t="str">
        <f t="shared" si="28"/>
        <v/>
      </c>
      <c r="AL31" s="86" t="str">
        <f t="shared" si="29"/>
        <v/>
      </c>
      <c r="AM31" s="86" t="str">
        <f t="shared" si="30"/>
        <v/>
      </c>
      <c r="AN31" s="86" t="str">
        <f t="shared" si="31"/>
        <v/>
      </c>
      <c r="AO31" s="86" t="str">
        <f t="shared" si="32"/>
        <v/>
      </c>
      <c r="AP31" s="86" t="str">
        <f t="shared" si="33"/>
        <v/>
      </c>
      <c r="AQ31" s="86" t="str">
        <f t="shared" si="59"/>
        <v/>
      </c>
      <c r="AR31" s="86" t="str">
        <f t="shared" si="34"/>
        <v/>
      </c>
      <c r="AS31" s="47" t="str">
        <f t="shared" si="35"/>
        <v/>
      </c>
      <c r="AT31" s="69" t="str">
        <f t="shared" si="36"/>
        <v/>
      </c>
      <c r="AU31" s="69" t="str">
        <f t="shared" si="37"/>
        <v/>
      </c>
      <c r="AV31" s="69" t="str">
        <f t="shared" si="38"/>
        <v/>
      </c>
      <c r="AW31" s="69" t="str">
        <f t="shared" si="60"/>
        <v/>
      </c>
      <c r="AX31" s="69" t="str">
        <f t="shared" si="61"/>
        <v/>
      </c>
      <c r="AY31" s="69" t="str">
        <f t="shared" si="39"/>
        <v/>
      </c>
      <c r="AZ31" s="69" t="str">
        <f t="shared" si="40"/>
        <v/>
      </c>
      <c r="BA31" s="69" t="str">
        <f t="shared" si="62"/>
        <v/>
      </c>
      <c r="BB31" s="69" t="str">
        <f t="shared" si="63"/>
        <v/>
      </c>
      <c r="BC31" s="70" t="str">
        <f t="shared" si="41"/>
        <v/>
      </c>
      <c r="BD31" s="70" t="str">
        <f t="shared" si="42"/>
        <v/>
      </c>
      <c r="BE31" s="70" t="str">
        <f t="shared" si="43"/>
        <v/>
      </c>
      <c r="BF31" s="85"/>
      <c r="BG31" s="82"/>
      <c r="BH31" s="64" t="str">
        <f t="shared" si="64"/>
        <v/>
      </c>
      <c r="BI31" s="69" t="str">
        <f t="shared" si="44"/>
        <v/>
      </c>
      <c r="BJ31" s="34" t="str">
        <f t="shared" si="45"/>
        <v/>
      </c>
      <c r="BK31" s="87"/>
      <c r="BL31" s="34" t="str">
        <f t="shared" si="46"/>
        <v/>
      </c>
      <c r="BM31" s="64" t="str">
        <f t="shared" si="47"/>
        <v/>
      </c>
      <c r="BN31" s="69" t="str">
        <f t="shared" si="48"/>
        <v/>
      </c>
      <c r="BO31" s="69" t="str">
        <f t="shared" si="49"/>
        <v/>
      </c>
      <c r="BP31" s="7" t="str">
        <f t="shared" si="50"/>
        <v/>
      </c>
      <c r="BQ31" s="7" t="str">
        <f t="shared" si="51"/>
        <v/>
      </c>
      <c r="BR31" s="7" t="str">
        <f t="shared" si="52"/>
        <v/>
      </c>
      <c r="BS31" s="110" t="str">
        <f t="shared" si="53"/>
        <v/>
      </c>
      <c r="BT31" s="7" t="str">
        <f t="shared" si="54"/>
        <v/>
      </c>
      <c r="BU31" s="115" t="str">
        <f t="shared" si="55"/>
        <v/>
      </c>
      <c r="BV31" s="67"/>
      <c r="BX31" s="20"/>
      <c r="CP31" s="6" t="s">
        <v>343</v>
      </c>
      <c r="CR31" s="9">
        <v>22</v>
      </c>
      <c r="CS31" s="6" t="s">
        <v>6</v>
      </c>
      <c r="CT31" s="6" t="s">
        <v>155</v>
      </c>
      <c r="CU31" s="53" t="s">
        <v>281</v>
      </c>
      <c r="CV31" s="6"/>
      <c r="CW31" s="6">
        <v>120</v>
      </c>
      <c r="CX31" s="6">
        <v>15</v>
      </c>
      <c r="CY31" s="6" t="s">
        <v>170</v>
      </c>
      <c r="CZ31" s="6">
        <v>1</v>
      </c>
      <c r="DA31" s="6">
        <v>3</v>
      </c>
      <c r="DB31" s="6"/>
      <c r="DC31" s="6"/>
      <c r="DE31" s="6">
        <v>22</v>
      </c>
      <c r="DF31" s="6">
        <v>12</v>
      </c>
      <c r="DG31" s="62">
        <v>6530</v>
      </c>
      <c r="DH31" s="63"/>
      <c r="DI31" s="6">
        <v>22</v>
      </c>
      <c r="DJ31" s="6">
        <v>14</v>
      </c>
      <c r="DK31" s="62">
        <v>4110</v>
      </c>
      <c r="DM31" s="6">
        <v>51</v>
      </c>
      <c r="DN31" s="6">
        <v>1</v>
      </c>
      <c r="DP31" s="53">
        <v>22</v>
      </c>
      <c r="DQ31" s="16">
        <v>0.45</v>
      </c>
    </row>
    <row r="32" spans="1:131" s="17" customFormat="1" ht="30" customHeight="1" x14ac:dyDescent="0.25">
      <c r="A32" s="104">
        <v>23</v>
      </c>
      <c r="B32" s="87"/>
      <c r="C32" s="64"/>
      <c r="D32" s="88"/>
      <c r="E32" s="82" t="str">
        <f t="shared" si="0"/>
        <v/>
      </c>
      <c r="F32" s="47" t="str">
        <f t="shared" si="1"/>
        <v/>
      </c>
      <c r="G32" s="47" t="str">
        <f t="shared" si="2"/>
        <v/>
      </c>
      <c r="H32" s="85" t="str">
        <f t="shared" si="3"/>
        <v/>
      </c>
      <c r="I32" s="87"/>
      <c r="J32" s="7" t="str">
        <f t="shared" si="4"/>
        <v/>
      </c>
      <c r="K32" s="64" t="str">
        <f t="shared" si="5"/>
        <v/>
      </c>
      <c r="L32" s="69" t="str">
        <f t="shared" si="6"/>
        <v/>
      </c>
      <c r="M32" s="69" t="str">
        <f t="shared" si="7"/>
        <v/>
      </c>
      <c r="N32" s="7" t="str">
        <f t="shared" si="8"/>
        <v/>
      </c>
      <c r="O32" s="7" t="str">
        <f t="shared" si="9"/>
        <v/>
      </c>
      <c r="P32" s="7" t="str">
        <f t="shared" si="10"/>
        <v/>
      </c>
      <c r="Q32" s="7" t="str">
        <f t="shared" si="11"/>
        <v/>
      </c>
      <c r="R32" s="114" t="str">
        <f t="shared" si="12"/>
        <v/>
      </c>
      <c r="S32" s="82"/>
      <c r="T32" s="89" t="str">
        <f t="shared" si="13"/>
        <v/>
      </c>
      <c r="U32" s="90"/>
      <c r="V32" s="82" t="str">
        <f t="shared" si="14"/>
        <v/>
      </c>
      <c r="W32" s="46" t="str">
        <f t="shared" si="15"/>
        <v/>
      </c>
      <c r="X32" s="34" t="str">
        <f t="shared" si="58"/>
        <v/>
      </c>
      <c r="Y32" s="46" t="str">
        <f t="shared" si="16"/>
        <v/>
      </c>
      <c r="Z32" s="86" t="str">
        <f t="shared" si="17"/>
        <v/>
      </c>
      <c r="AA32" s="86" t="str">
        <f t="shared" si="18"/>
        <v/>
      </c>
      <c r="AB32" s="86" t="str">
        <f t="shared" si="19"/>
        <v/>
      </c>
      <c r="AC32" s="86" t="str">
        <f t="shared" si="20"/>
        <v/>
      </c>
      <c r="AD32" s="86" t="str">
        <f t="shared" si="21"/>
        <v/>
      </c>
      <c r="AE32" s="86" t="str">
        <f t="shared" si="22"/>
        <v/>
      </c>
      <c r="AF32" s="86" t="str">
        <f t="shared" si="23"/>
        <v/>
      </c>
      <c r="AG32" s="86" t="str">
        <f t="shared" si="24"/>
        <v/>
      </c>
      <c r="AH32" s="86" t="str">
        <f t="shared" si="25"/>
        <v/>
      </c>
      <c r="AI32" s="86" t="str">
        <f t="shared" si="26"/>
        <v/>
      </c>
      <c r="AJ32" s="86" t="str">
        <f t="shared" si="27"/>
        <v/>
      </c>
      <c r="AK32" s="86" t="str">
        <f t="shared" si="28"/>
        <v/>
      </c>
      <c r="AL32" s="86" t="str">
        <f t="shared" si="29"/>
        <v/>
      </c>
      <c r="AM32" s="86" t="str">
        <f t="shared" si="30"/>
        <v/>
      </c>
      <c r="AN32" s="86" t="str">
        <f t="shared" si="31"/>
        <v/>
      </c>
      <c r="AO32" s="86" t="str">
        <f t="shared" si="32"/>
        <v/>
      </c>
      <c r="AP32" s="86" t="str">
        <f t="shared" si="33"/>
        <v/>
      </c>
      <c r="AQ32" s="86" t="str">
        <f t="shared" si="59"/>
        <v/>
      </c>
      <c r="AR32" s="86" t="str">
        <f t="shared" si="34"/>
        <v/>
      </c>
      <c r="AS32" s="47" t="str">
        <f t="shared" si="35"/>
        <v/>
      </c>
      <c r="AT32" s="69" t="str">
        <f t="shared" si="36"/>
        <v/>
      </c>
      <c r="AU32" s="69" t="str">
        <f t="shared" si="37"/>
        <v/>
      </c>
      <c r="AV32" s="69" t="str">
        <f t="shared" si="38"/>
        <v/>
      </c>
      <c r="AW32" s="69" t="str">
        <f t="shared" si="60"/>
        <v/>
      </c>
      <c r="AX32" s="69" t="str">
        <f t="shared" si="61"/>
        <v/>
      </c>
      <c r="AY32" s="69" t="str">
        <f t="shared" si="39"/>
        <v/>
      </c>
      <c r="AZ32" s="69" t="str">
        <f t="shared" si="40"/>
        <v/>
      </c>
      <c r="BA32" s="69" t="str">
        <f t="shared" si="62"/>
        <v/>
      </c>
      <c r="BB32" s="69" t="str">
        <f t="shared" si="63"/>
        <v/>
      </c>
      <c r="BC32" s="70" t="str">
        <f t="shared" si="41"/>
        <v/>
      </c>
      <c r="BD32" s="70" t="str">
        <f t="shared" si="42"/>
        <v/>
      </c>
      <c r="BE32" s="70" t="str">
        <f t="shared" si="43"/>
        <v/>
      </c>
      <c r="BF32" s="85"/>
      <c r="BG32" s="82"/>
      <c r="BH32" s="64" t="str">
        <f t="shared" si="64"/>
        <v/>
      </c>
      <c r="BI32" s="69" t="str">
        <f t="shared" si="44"/>
        <v/>
      </c>
      <c r="BJ32" s="34" t="str">
        <f t="shared" si="45"/>
        <v/>
      </c>
      <c r="BK32" s="87"/>
      <c r="BL32" s="34" t="str">
        <f t="shared" si="46"/>
        <v/>
      </c>
      <c r="BM32" s="64" t="str">
        <f t="shared" si="47"/>
        <v/>
      </c>
      <c r="BN32" s="69" t="str">
        <f t="shared" si="48"/>
        <v/>
      </c>
      <c r="BO32" s="69" t="str">
        <f t="shared" si="49"/>
        <v/>
      </c>
      <c r="BP32" s="7" t="str">
        <f t="shared" si="50"/>
        <v/>
      </c>
      <c r="BQ32" s="7" t="str">
        <f t="shared" si="51"/>
        <v/>
      </c>
      <c r="BR32" s="7" t="str">
        <f t="shared" si="52"/>
        <v/>
      </c>
      <c r="BS32" s="110" t="str">
        <f t="shared" si="53"/>
        <v/>
      </c>
      <c r="BT32" s="7" t="str">
        <f t="shared" si="54"/>
        <v/>
      </c>
      <c r="BU32" s="115" t="str">
        <f t="shared" si="55"/>
        <v/>
      </c>
      <c r="BV32" s="67"/>
      <c r="BX32" s="20"/>
      <c r="CP32" s="6" t="s">
        <v>344</v>
      </c>
      <c r="CR32" s="9">
        <v>23</v>
      </c>
      <c r="CS32" s="6" t="s">
        <v>145</v>
      </c>
      <c r="CT32" s="6" t="s">
        <v>156</v>
      </c>
      <c r="CU32" s="6" t="s">
        <v>262</v>
      </c>
      <c r="CV32" s="6"/>
      <c r="CW32" s="6" t="s">
        <v>197</v>
      </c>
      <c r="CX32" s="6">
        <v>20</v>
      </c>
      <c r="CY32" s="6" t="s">
        <v>171</v>
      </c>
      <c r="CZ32" s="6">
        <v>4</v>
      </c>
      <c r="DA32" s="6">
        <v>5</v>
      </c>
      <c r="DB32" s="6"/>
      <c r="DC32" s="6"/>
      <c r="DE32" s="6">
        <v>23</v>
      </c>
      <c r="DF32" s="6">
        <v>12</v>
      </c>
      <c r="DG32" s="62">
        <v>6530</v>
      </c>
      <c r="DH32" s="63"/>
      <c r="DI32" s="6">
        <v>23</v>
      </c>
      <c r="DJ32" s="6">
        <v>14</v>
      </c>
      <c r="DK32" s="62">
        <v>4110</v>
      </c>
      <c r="DM32" s="6">
        <v>52</v>
      </c>
      <c r="DN32" s="6">
        <v>1</v>
      </c>
      <c r="DP32" s="53">
        <v>23</v>
      </c>
      <c r="DQ32" s="16">
        <v>0.45</v>
      </c>
    </row>
    <row r="33" spans="1:121" s="17" customFormat="1" ht="30" customHeight="1" x14ac:dyDescent="0.25">
      <c r="A33" s="104">
        <v>24</v>
      </c>
      <c r="B33" s="87"/>
      <c r="C33" s="64"/>
      <c r="D33" s="88"/>
      <c r="E33" s="82" t="str">
        <f t="shared" si="0"/>
        <v/>
      </c>
      <c r="F33" s="47" t="str">
        <f t="shared" si="1"/>
        <v/>
      </c>
      <c r="G33" s="47" t="str">
        <f t="shared" si="2"/>
        <v/>
      </c>
      <c r="H33" s="85" t="str">
        <f t="shared" si="3"/>
        <v/>
      </c>
      <c r="I33" s="87"/>
      <c r="J33" s="7" t="str">
        <f t="shared" si="4"/>
        <v/>
      </c>
      <c r="K33" s="64" t="str">
        <f t="shared" si="5"/>
        <v/>
      </c>
      <c r="L33" s="69" t="str">
        <f t="shared" si="6"/>
        <v/>
      </c>
      <c r="M33" s="69" t="str">
        <f t="shared" si="7"/>
        <v/>
      </c>
      <c r="N33" s="7" t="str">
        <f t="shared" si="8"/>
        <v/>
      </c>
      <c r="O33" s="7" t="str">
        <f t="shared" si="9"/>
        <v/>
      </c>
      <c r="P33" s="7" t="str">
        <f t="shared" si="10"/>
        <v/>
      </c>
      <c r="Q33" s="7" t="str">
        <f t="shared" si="11"/>
        <v/>
      </c>
      <c r="R33" s="114" t="str">
        <f t="shared" si="12"/>
        <v/>
      </c>
      <c r="S33" s="82"/>
      <c r="T33" s="89" t="str">
        <f t="shared" si="13"/>
        <v/>
      </c>
      <c r="U33" s="90"/>
      <c r="V33" s="82" t="str">
        <f t="shared" si="14"/>
        <v/>
      </c>
      <c r="W33" s="46" t="str">
        <f t="shared" si="15"/>
        <v/>
      </c>
      <c r="X33" s="34" t="str">
        <f t="shared" si="58"/>
        <v/>
      </c>
      <c r="Y33" s="46" t="str">
        <f t="shared" si="16"/>
        <v/>
      </c>
      <c r="Z33" s="86" t="str">
        <f t="shared" si="17"/>
        <v/>
      </c>
      <c r="AA33" s="86" t="str">
        <f t="shared" si="18"/>
        <v/>
      </c>
      <c r="AB33" s="86" t="str">
        <f t="shared" si="19"/>
        <v/>
      </c>
      <c r="AC33" s="86" t="str">
        <f t="shared" si="20"/>
        <v/>
      </c>
      <c r="AD33" s="86" t="str">
        <f t="shared" si="21"/>
        <v/>
      </c>
      <c r="AE33" s="86" t="str">
        <f t="shared" si="22"/>
        <v/>
      </c>
      <c r="AF33" s="86" t="str">
        <f t="shared" si="23"/>
        <v/>
      </c>
      <c r="AG33" s="86" t="str">
        <f t="shared" si="24"/>
        <v/>
      </c>
      <c r="AH33" s="86" t="str">
        <f t="shared" si="25"/>
        <v/>
      </c>
      <c r="AI33" s="86" t="str">
        <f t="shared" si="26"/>
        <v/>
      </c>
      <c r="AJ33" s="86" t="str">
        <f t="shared" si="27"/>
        <v/>
      </c>
      <c r="AK33" s="86" t="str">
        <f t="shared" si="28"/>
        <v/>
      </c>
      <c r="AL33" s="86" t="str">
        <f t="shared" si="29"/>
        <v/>
      </c>
      <c r="AM33" s="86" t="str">
        <f t="shared" si="30"/>
        <v/>
      </c>
      <c r="AN33" s="86" t="str">
        <f t="shared" si="31"/>
        <v/>
      </c>
      <c r="AO33" s="86" t="str">
        <f t="shared" si="32"/>
        <v/>
      </c>
      <c r="AP33" s="86" t="str">
        <f t="shared" si="33"/>
        <v/>
      </c>
      <c r="AQ33" s="86" t="str">
        <f t="shared" si="59"/>
        <v/>
      </c>
      <c r="AR33" s="86" t="str">
        <f t="shared" si="34"/>
        <v/>
      </c>
      <c r="AS33" s="47" t="str">
        <f t="shared" si="35"/>
        <v/>
      </c>
      <c r="AT33" s="69" t="str">
        <f t="shared" si="36"/>
        <v/>
      </c>
      <c r="AU33" s="69" t="str">
        <f t="shared" si="37"/>
        <v/>
      </c>
      <c r="AV33" s="69" t="str">
        <f t="shared" si="38"/>
        <v/>
      </c>
      <c r="AW33" s="69" t="str">
        <f t="shared" si="60"/>
        <v/>
      </c>
      <c r="AX33" s="69" t="str">
        <f t="shared" si="61"/>
        <v/>
      </c>
      <c r="AY33" s="69" t="str">
        <f t="shared" si="39"/>
        <v/>
      </c>
      <c r="AZ33" s="69" t="str">
        <f t="shared" si="40"/>
        <v/>
      </c>
      <c r="BA33" s="69" t="str">
        <f t="shared" si="62"/>
        <v/>
      </c>
      <c r="BB33" s="69" t="str">
        <f t="shared" si="63"/>
        <v/>
      </c>
      <c r="BC33" s="70" t="str">
        <f t="shared" si="41"/>
        <v/>
      </c>
      <c r="BD33" s="70" t="str">
        <f t="shared" si="42"/>
        <v/>
      </c>
      <c r="BE33" s="70" t="str">
        <f t="shared" si="43"/>
        <v/>
      </c>
      <c r="BF33" s="85"/>
      <c r="BG33" s="82"/>
      <c r="BH33" s="64" t="str">
        <f t="shared" si="64"/>
        <v/>
      </c>
      <c r="BI33" s="69" t="str">
        <f t="shared" si="44"/>
        <v/>
      </c>
      <c r="BJ33" s="34" t="str">
        <f t="shared" si="45"/>
        <v/>
      </c>
      <c r="BK33" s="87"/>
      <c r="BL33" s="34" t="str">
        <f t="shared" si="46"/>
        <v/>
      </c>
      <c r="BM33" s="64" t="str">
        <f t="shared" si="47"/>
        <v/>
      </c>
      <c r="BN33" s="69" t="str">
        <f t="shared" si="48"/>
        <v/>
      </c>
      <c r="BO33" s="69" t="str">
        <f t="shared" si="49"/>
        <v/>
      </c>
      <c r="BP33" s="7" t="str">
        <f t="shared" si="50"/>
        <v/>
      </c>
      <c r="BQ33" s="7" t="str">
        <f t="shared" si="51"/>
        <v/>
      </c>
      <c r="BR33" s="7" t="str">
        <f t="shared" si="52"/>
        <v/>
      </c>
      <c r="BS33" s="110" t="str">
        <f t="shared" si="53"/>
        <v/>
      </c>
      <c r="BT33" s="7" t="str">
        <f t="shared" si="54"/>
        <v/>
      </c>
      <c r="BU33" s="115" t="str">
        <f t="shared" si="55"/>
        <v/>
      </c>
      <c r="BV33" s="67"/>
      <c r="BX33" s="20"/>
      <c r="CP33" s="6" t="s">
        <v>345</v>
      </c>
      <c r="CR33" s="9">
        <v>24</v>
      </c>
      <c r="CS33" s="6" t="s">
        <v>7</v>
      </c>
      <c r="CT33" s="6" t="s">
        <v>155</v>
      </c>
      <c r="CU33" s="53" t="s">
        <v>281</v>
      </c>
      <c r="CV33" s="6"/>
      <c r="CW33" s="6">
        <v>120</v>
      </c>
      <c r="CX33" s="6">
        <v>20</v>
      </c>
      <c r="CY33" s="6" t="s">
        <v>170</v>
      </c>
      <c r="CZ33" s="6">
        <v>1</v>
      </c>
      <c r="DA33" s="6">
        <v>3</v>
      </c>
      <c r="DB33" s="6"/>
      <c r="DC33" s="6"/>
      <c r="DE33" s="6">
        <v>24</v>
      </c>
      <c r="DF33" s="6">
        <v>12</v>
      </c>
      <c r="DG33" s="62">
        <v>6530</v>
      </c>
      <c r="DH33" s="63"/>
      <c r="DI33" s="6">
        <v>24</v>
      </c>
      <c r="DJ33" s="6">
        <v>14</v>
      </c>
      <c r="DK33" s="62">
        <v>4110</v>
      </c>
      <c r="DM33" s="6">
        <v>53</v>
      </c>
      <c r="DN33" s="6">
        <v>1</v>
      </c>
      <c r="DP33" s="53">
        <v>24</v>
      </c>
      <c r="DQ33" s="16">
        <v>0.45</v>
      </c>
    </row>
    <row r="34" spans="1:121" s="17" customFormat="1" ht="30" customHeight="1" x14ac:dyDescent="0.25">
      <c r="A34" s="104">
        <v>25</v>
      </c>
      <c r="B34" s="87"/>
      <c r="C34" s="64"/>
      <c r="D34" s="88"/>
      <c r="E34" s="82" t="str">
        <f t="shared" si="0"/>
        <v/>
      </c>
      <c r="F34" s="47" t="str">
        <f t="shared" si="1"/>
        <v/>
      </c>
      <c r="G34" s="47" t="str">
        <f t="shared" si="2"/>
        <v/>
      </c>
      <c r="H34" s="85" t="str">
        <f t="shared" si="3"/>
        <v/>
      </c>
      <c r="I34" s="87"/>
      <c r="J34" s="7" t="str">
        <f t="shared" si="4"/>
        <v/>
      </c>
      <c r="K34" s="64" t="str">
        <f t="shared" si="5"/>
        <v/>
      </c>
      <c r="L34" s="69" t="str">
        <f t="shared" si="6"/>
        <v/>
      </c>
      <c r="M34" s="69" t="str">
        <f t="shared" si="7"/>
        <v/>
      </c>
      <c r="N34" s="7" t="str">
        <f t="shared" si="8"/>
        <v/>
      </c>
      <c r="O34" s="7" t="str">
        <f t="shared" si="9"/>
        <v/>
      </c>
      <c r="P34" s="7" t="str">
        <f t="shared" si="10"/>
        <v/>
      </c>
      <c r="Q34" s="7" t="str">
        <f t="shared" si="11"/>
        <v/>
      </c>
      <c r="R34" s="114" t="str">
        <f t="shared" si="12"/>
        <v/>
      </c>
      <c r="S34" s="82"/>
      <c r="T34" s="89" t="str">
        <f t="shared" si="13"/>
        <v/>
      </c>
      <c r="U34" s="90"/>
      <c r="V34" s="82" t="str">
        <f t="shared" si="14"/>
        <v/>
      </c>
      <c r="W34" s="46" t="str">
        <f t="shared" si="15"/>
        <v/>
      </c>
      <c r="X34" s="34" t="str">
        <f t="shared" si="58"/>
        <v/>
      </c>
      <c r="Y34" s="46" t="str">
        <f t="shared" si="16"/>
        <v/>
      </c>
      <c r="Z34" s="86" t="str">
        <f t="shared" si="17"/>
        <v/>
      </c>
      <c r="AA34" s="86" t="str">
        <f t="shared" si="18"/>
        <v/>
      </c>
      <c r="AB34" s="86" t="str">
        <f t="shared" si="19"/>
        <v/>
      </c>
      <c r="AC34" s="86" t="str">
        <f t="shared" si="20"/>
        <v/>
      </c>
      <c r="AD34" s="86" t="str">
        <f t="shared" si="21"/>
        <v/>
      </c>
      <c r="AE34" s="86" t="str">
        <f t="shared" si="22"/>
        <v/>
      </c>
      <c r="AF34" s="86" t="str">
        <f t="shared" si="23"/>
        <v/>
      </c>
      <c r="AG34" s="86" t="str">
        <f t="shared" si="24"/>
        <v/>
      </c>
      <c r="AH34" s="86" t="str">
        <f t="shared" si="25"/>
        <v/>
      </c>
      <c r="AI34" s="86" t="str">
        <f t="shared" si="26"/>
        <v/>
      </c>
      <c r="AJ34" s="86" t="str">
        <f t="shared" si="27"/>
        <v/>
      </c>
      <c r="AK34" s="86" t="str">
        <f t="shared" si="28"/>
        <v/>
      </c>
      <c r="AL34" s="86" t="str">
        <f t="shared" si="29"/>
        <v/>
      </c>
      <c r="AM34" s="86" t="str">
        <f t="shared" si="30"/>
        <v/>
      </c>
      <c r="AN34" s="86" t="str">
        <f t="shared" si="31"/>
        <v/>
      </c>
      <c r="AO34" s="86" t="str">
        <f t="shared" si="32"/>
        <v/>
      </c>
      <c r="AP34" s="86" t="str">
        <f t="shared" si="33"/>
        <v/>
      </c>
      <c r="AQ34" s="86" t="str">
        <f t="shared" si="59"/>
        <v/>
      </c>
      <c r="AR34" s="86" t="str">
        <f t="shared" si="34"/>
        <v/>
      </c>
      <c r="AS34" s="47" t="str">
        <f t="shared" si="35"/>
        <v/>
      </c>
      <c r="AT34" s="69" t="str">
        <f t="shared" si="36"/>
        <v/>
      </c>
      <c r="AU34" s="69" t="str">
        <f t="shared" si="37"/>
        <v/>
      </c>
      <c r="AV34" s="69" t="str">
        <f t="shared" si="38"/>
        <v/>
      </c>
      <c r="AW34" s="69" t="str">
        <f t="shared" si="60"/>
        <v/>
      </c>
      <c r="AX34" s="69" t="str">
        <f t="shared" si="61"/>
        <v/>
      </c>
      <c r="AY34" s="69" t="str">
        <f t="shared" si="39"/>
        <v/>
      </c>
      <c r="AZ34" s="69" t="str">
        <f t="shared" si="40"/>
        <v/>
      </c>
      <c r="BA34" s="69" t="str">
        <f t="shared" si="62"/>
        <v/>
      </c>
      <c r="BB34" s="69" t="str">
        <f t="shared" si="63"/>
        <v/>
      </c>
      <c r="BC34" s="70" t="str">
        <f t="shared" si="41"/>
        <v/>
      </c>
      <c r="BD34" s="70" t="str">
        <f t="shared" si="42"/>
        <v/>
      </c>
      <c r="BE34" s="70" t="str">
        <f t="shared" si="43"/>
        <v/>
      </c>
      <c r="BF34" s="85"/>
      <c r="BG34" s="82"/>
      <c r="BH34" s="64" t="str">
        <f t="shared" si="64"/>
        <v/>
      </c>
      <c r="BI34" s="69" t="str">
        <f t="shared" si="44"/>
        <v/>
      </c>
      <c r="BJ34" s="34" t="str">
        <f t="shared" si="45"/>
        <v/>
      </c>
      <c r="BK34" s="87"/>
      <c r="BL34" s="34" t="str">
        <f t="shared" si="46"/>
        <v/>
      </c>
      <c r="BM34" s="64" t="str">
        <f t="shared" si="47"/>
        <v/>
      </c>
      <c r="BN34" s="69" t="str">
        <f t="shared" si="48"/>
        <v/>
      </c>
      <c r="BO34" s="69" t="str">
        <f t="shared" si="49"/>
        <v/>
      </c>
      <c r="BP34" s="7" t="str">
        <f t="shared" si="50"/>
        <v/>
      </c>
      <c r="BQ34" s="7" t="str">
        <f t="shared" si="51"/>
        <v/>
      </c>
      <c r="BR34" s="7" t="str">
        <f t="shared" si="52"/>
        <v/>
      </c>
      <c r="BS34" s="110" t="str">
        <f t="shared" si="53"/>
        <v/>
      </c>
      <c r="BT34" s="7" t="str">
        <f t="shared" si="54"/>
        <v/>
      </c>
      <c r="BU34" s="115" t="str">
        <f t="shared" si="55"/>
        <v/>
      </c>
      <c r="BV34" s="67"/>
      <c r="BX34" s="20"/>
      <c r="CP34" s="6" t="s">
        <v>346</v>
      </c>
      <c r="CR34" s="9">
        <v>25</v>
      </c>
      <c r="CS34" s="6" t="s">
        <v>8</v>
      </c>
      <c r="CT34" s="6" t="s">
        <v>155</v>
      </c>
      <c r="CU34" s="53" t="s">
        <v>281</v>
      </c>
      <c r="CV34" s="6"/>
      <c r="CW34" s="6">
        <v>120</v>
      </c>
      <c r="CX34" s="6">
        <v>20</v>
      </c>
      <c r="CY34" s="6" t="s">
        <v>170</v>
      </c>
      <c r="CZ34" s="6">
        <v>1</v>
      </c>
      <c r="DA34" s="6">
        <v>3</v>
      </c>
      <c r="DB34" s="6"/>
      <c r="DC34" s="6"/>
      <c r="DE34" s="6">
        <v>25</v>
      </c>
      <c r="DF34" s="6">
        <v>12</v>
      </c>
      <c r="DG34" s="62">
        <v>6530</v>
      </c>
      <c r="DH34" s="63"/>
      <c r="DI34" s="6">
        <v>25</v>
      </c>
      <c r="DJ34" s="6">
        <v>14</v>
      </c>
      <c r="DK34" s="62">
        <v>4110</v>
      </c>
      <c r="DM34" s="6">
        <v>54</v>
      </c>
      <c r="DN34" s="6">
        <v>1</v>
      </c>
      <c r="DP34" s="53">
        <v>25</v>
      </c>
      <c r="DQ34" s="16">
        <v>0.45</v>
      </c>
    </row>
    <row r="35" spans="1:121" s="17" customFormat="1" ht="30" customHeight="1" x14ac:dyDescent="0.25">
      <c r="A35" s="104">
        <v>26</v>
      </c>
      <c r="B35" s="87"/>
      <c r="C35" s="64"/>
      <c r="D35" s="88"/>
      <c r="E35" s="82" t="str">
        <f t="shared" si="0"/>
        <v/>
      </c>
      <c r="F35" s="47" t="str">
        <f t="shared" si="1"/>
        <v/>
      </c>
      <c r="G35" s="47" t="str">
        <f t="shared" si="2"/>
        <v/>
      </c>
      <c r="H35" s="85" t="str">
        <f t="shared" si="3"/>
        <v/>
      </c>
      <c r="I35" s="87"/>
      <c r="J35" s="7" t="str">
        <f t="shared" si="4"/>
        <v/>
      </c>
      <c r="K35" s="64" t="str">
        <f t="shared" si="5"/>
        <v/>
      </c>
      <c r="L35" s="69" t="str">
        <f t="shared" si="6"/>
        <v/>
      </c>
      <c r="M35" s="69" t="str">
        <f t="shared" si="7"/>
        <v/>
      </c>
      <c r="N35" s="7" t="str">
        <f t="shared" si="8"/>
        <v/>
      </c>
      <c r="O35" s="7" t="str">
        <f t="shared" si="9"/>
        <v/>
      </c>
      <c r="P35" s="7" t="str">
        <f t="shared" si="10"/>
        <v/>
      </c>
      <c r="Q35" s="7" t="str">
        <f t="shared" si="11"/>
        <v/>
      </c>
      <c r="R35" s="114" t="str">
        <f t="shared" si="12"/>
        <v/>
      </c>
      <c r="S35" s="82"/>
      <c r="T35" s="89" t="str">
        <f t="shared" si="13"/>
        <v/>
      </c>
      <c r="U35" s="90"/>
      <c r="V35" s="82" t="str">
        <f t="shared" si="14"/>
        <v/>
      </c>
      <c r="W35" s="46" t="str">
        <f t="shared" si="15"/>
        <v/>
      </c>
      <c r="X35" s="34" t="str">
        <f t="shared" si="58"/>
        <v/>
      </c>
      <c r="Y35" s="46" t="str">
        <f t="shared" si="16"/>
        <v/>
      </c>
      <c r="Z35" s="86" t="str">
        <f t="shared" si="17"/>
        <v/>
      </c>
      <c r="AA35" s="86" t="str">
        <f t="shared" si="18"/>
        <v/>
      </c>
      <c r="AB35" s="86" t="str">
        <f t="shared" si="19"/>
        <v/>
      </c>
      <c r="AC35" s="86" t="str">
        <f t="shared" si="20"/>
        <v/>
      </c>
      <c r="AD35" s="86" t="str">
        <f t="shared" si="21"/>
        <v/>
      </c>
      <c r="AE35" s="86" t="str">
        <f t="shared" si="22"/>
        <v/>
      </c>
      <c r="AF35" s="86" t="str">
        <f t="shared" si="23"/>
        <v/>
      </c>
      <c r="AG35" s="86" t="str">
        <f t="shared" si="24"/>
        <v/>
      </c>
      <c r="AH35" s="86" t="str">
        <f t="shared" si="25"/>
        <v/>
      </c>
      <c r="AI35" s="86" t="str">
        <f t="shared" si="26"/>
        <v/>
      </c>
      <c r="AJ35" s="86" t="str">
        <f t="shared" si="27"/>
        <v/>
      </c>
      <c r="AK35" s="86" t="str">
        <f t="shared" si="28"/>
        <v/>
      </c>
      <c r="AL35" s="86" t="str">
        <f t="shared" si="29"/>
        <v/>
      </c>
      <c r="AM35" s="86" t="str">
        <f t="shared" si="30"/>
        <v/>
      </c>
      <c r="AN35" s="86" t="str">
        <f t="shared" si="31"/>
        <v/>
      </c>
      <c r="AO35" s="86" t="str">
        <f t="shared" si="32"/>
        <v/>
      </c>
      <c r="AP35" s="86" t="str">
        <f t="shared" si="33"/>
        <v/>
      </c>
      <c r="AQ35" s="86" t="str">
        <f t="shared" si="59"/>
        <v/>
      </c>
      <c r="AR35" s="86" t="str">
        <f t="shared" si="34"/>
        <v/>
      </c>
      <c r="AS35" s="47" t="str">
        <f t="shared" si="35"/>
        <v/>
      </c>
      <c r="AT35" s="69" t="str">
        <f t="shared" si="36"/>
        <v/>
      </c>
      <c r="AU35" s="69" t="str">
        <f t="shared" si="37"/>
        <v/>
      </c>
      <c r="AV35" s="69" t="str">
        <f t="shared" si="38"/>
        <v/>
      </c>
      <c r="AW35" s="69" t="str">
        <f t="shared" si="60"/>
        <v/>
      </c>
      <c r="AX35" s="69" t="str">
        <f t="shared" si="61"/>
        <v/>
      </c>
      <c r="AY35" s="69" t="str">
        <f t="shared" si="39"/>
        <v/>
      </c>
      <c r="AZ35" s="69" t="str">
        <f t="shared" si="40"/>
        <v/>
      </c>
      <c r="BA35" s="69" t="str">
        <f t="shared" si="62"/>
        <v/>
      </c>
      <c r="BB35" s="69" t="str">
        <f t="shared" si="63"/>
        <v/>
      </c>
      <c r="BC35" s="70" t="str">
        <f t="shared" si="41"/>
        <v/>
      </c>
      <c r="BD35" s="70" t="str">
        <f t="shared" si="42"/>
        <v/>
      </c>
      <c r="BE35" s="70" t="str">
        <f t="shared" si="43"/>
        <v/>
      </c>
      <c r="BF35" s="85"/>
      <c r="BG35" s="82"/>
      <c r="BH35" s="64" t="str">
        <f t="shared" si="64"/>
        <v/>
      </c>
      <c r="BI35" s="69" t="str">
        <f t="shared" si="44"/>
        <v/>
      </c>
      <c r="BJ35" s="34" t="str">
        <f t="shared" si="45"/>
        <v/>
      </c>
      <c r="BK35" s="87"/>
      <c r="BL35" s="34" t="str">
        <f t="shared" si="46"/>
        <v/>
      </c>
      <c r="BM35" s="64" t="str">
        <f t="shared" si="47"/>
        <v/>
      </c>
      <c r="BN35" s="69" t="str">
        <f t="shared" si="48"/>
        <v/>
      </c>
      <c r="BO35" s="69" t="str">
        <f t="shared" si="49"/>
        <v/>
      </c>
      <c r="BP35" s="7" t="str">
        <f t="shared" si="50"/>
        <v/>
      </c>
      <c r="BQ35" s="7" t="str">
        <f t="shared" si="51"/>
        <v/>
      </c>
      <c r="BR35" s="7" t="str">
        <f t="shared" si="52"/>
        <v/>
      </c>
      <c r="BS35" s="110" t="str">
        <f t="shared" si="53"/>
        <v/>
      </c>
      <c r="BT35" s="7" t="str">
        <f t="shared" si="54"/>
        <v/>
      </c>
      <c r="BU35" s="115" t="str">
        <f t="shared" si="55"/>
        <v/>
      </c>
      <c r="BV35" s="67"/>
      <c r="BX35" s="20"/>
      <c r="CR35" s="9">
        <v>26</v>
      </c>
      <c r="CS35" s="6" t="s">
        <v>9</v>
      </c>
      <c r="CT35" s="6" t="s">
        <v>155</v>
      </c>
      <c r="CU35" s="53" t="s">
        <v>281</v>
      </c>
      <c r="CV35" s="6"/>
      <c r="CW35" s="6">
        <v>120</v>
      </c>
      <c r="CX35" s="6">
        <v>20</v>
      </c>
      <c r="CY35" s="6" t="s">
        <v>170</v>
      </c>
      <c r="CZ35" s="6">
        <v>1</v>
      </c>
      <c r="DA35" s="6">
        <v>3</v>
      </c>
      <c r="DB35" s="6"/>
      <c r="DC35" s="6"/>
      <c r="DE35" s="6">
        <v>26</v>
      </c>
      <c r="DF35" s="6">
        <v>10</v>
      </c>
      <c r="DG35" s="62">
        <v>10380</v>
      </c>
      <c r="DH35" s="63"/>
      <c r="DI35" s="6">
        <v>26</v>
      </c>
      <c r="DJ35" s="6">
        <v>12</v>
      </c>
      <c r="DK35" s="62">
        <v>6530</v>
      </c>
      <c r="DM35" s="6">
        <v>55</v>
      </c>
      <c r="DN35" s="6">
        <v>1</v>
      </c>
      <c r="DP35" s="53">
        <v>26</v>
      </c>
      <c r="DQ35" s="16">
        <v>0.45</v>
      </c>
    </row>
    <row r="36" spans="1:121" s="17" customFormat="1" ht="30" customHeight="1" x14ac:dyDescent="0.25">
      <c r="A36" s="104">
        <v>27</v>
      </c>
      <c r="B36" s="87"/>
      <c r="C36" s="64"/>
      <c r="D36" s="88"/>
      <c r="E36" s="82" t="str">
        <f t="shared" si="0"/>
        <v/>
      </c>
      <c r="F36" s="47" t="str">
        <f t="shared" si="1"/>
        <v/>
      </c>
      <c r="G36" s="47" t="str">
        <f t="shared" si="2"/>
        <v/>
      </c>
      <c r="H36" s="85" t="str">
        <f t="shared" si="3"/>
        <v/>
      </c>
      <c r="I36" s="87"/>
      <c r="J36" s="7" t="str">
        <f t="shared" si="4"/>
        <v/>
      </c>
      <c r="K36" s="64" t="str">
        <f t="shared" si="5"/>
        <v/>
      </c>
      <c r="L36" s="69" t="str">
        <f t="shared" si="6"/>
        <v/>
      </c>
      <c r="M36" s="69" t="str">
        <f t="shared" si="7"/>
        <v/>
      </c>
      <c r="N36" s="7" t="str">
        <f t="shared" si="8"/>
        <v/>
      </c>
      <c r="O36" s="7" t="str">
        <f t="shared" si="9"/>
        <v/>
      </c>
      <c r="P36" s="7" t="str">
        <f t="shared" si="10"/>
        <v/>
      </c>
      <c r="Q36" s="7" t="str">
        <f t="shared" si="11"/>
        <v/>
      </c>
      <c r="R36" s="114" t="str">
        <f t="shared" si="12"/>
        <v/>
      </c>
      <c r="S36" s="82"/>
      <c r="T36" s="89" t="str">
        <f t="shared" si="13"/>
        <v/>
      </c>
      <c r="U36" s="90"/>
      <c r="V36" s="82" t="str">
        <f t="shared" si="14"/>
        <v/>
      </c>
      <c r="W36" s="46" t="str">
        <f t="shared" si="15"/>
        <v/>
      </c>
      <c r="X36" s="34" t="str">
        <f t="shared" si="58"/>
        <v/>
      </c>
      <c r="Y36" s="46" t="str">
        <f t="shared" si="16"/>
        <v/>
      </c>
      <c r="Z36" s="86" t="str">
        <f t="shared" si="17"/>
        <v/>
      </c>
      <c r="AA36" s="86" t="str">
        <f t="shared" si="18"/>
        <v/>
      </c>
      <c r="AB36" s="86" t="str">
        <f t="shared" si="19"/>
        <v/>
      </c>
      <c r="AC36" s="86" t="str">
        <f t="shared" si="20"/>
        <v/>
      </c>
      <c r="AD36" s="86" t="str">
        <f t="shared" si="21"/>
        <v/>
      </c>
      <c r="AE36" s="86" t="str">
        <f t="shared" si="22"/>
        <v/>
      </c>
      <c r="AF36" s="86" t="str">
        <f t="shared" si="23"/>
        <v/>
      </c>
      <c r="AG36" s="86" t="str">
        <f t="shared" si="24"/>
        <v/>
      </c>
      <c r="AH36" s="86" t="str">
        <f t="shared" si="25"/>
        <v/>
      </c>
      <c r="AI36" s="86" t="str">
        <f t="shared" si="26"/>
        <v/>
      </c>
      <c r="AJ36" s="86" t="str">
        <f t="shared" si="27"/>
        <v/>
      </c>
      <c r="AK36" s="86" t="str">
        <f t="shared" si="28"/>
        <v/>
      </c>
      <c r="AL36" s="86" t="str">
        <f t="shared" si="29"/>
        <v/>
      </c>
      <c r="AM36" s="86" t="str">
        <f t="shared" si="30"/>
        <v/>
      </c>
      <c r="AN36" s="86" t="str">
        <f t="shared" si="31"/>
        <v/>
      </c>
      <c r="AO36" s="86" t="str">
        <f t="shared" si="32"/>
        <v/>
      </c>
      <c r="AP36" s="86" t="str">
        <f t="shared" si="33"/>
        <v/>
      </c>
      <c r="AQ36" s="86" t="str">
        <f t="shared" si="59"/>
        <v/>
      </c>
      <c r="AR36" s="86" t="str">
        <f t="shared" si="34"/>
        <v/>
      </c>
      <c r="AS36" s="47" t="str">
        <f t="shared" si="35"/>
        <v/>
      </c>
      <c r="AT36" s="69" t="str">
        <f t="shared" si="36"/>
        <v/>
      </c>
      <c r="AU36" s="69" t="str">
        <f t="shared" si="37"/>
        <v/>
      </c>
      <c r="AV36" s="69" t="str">
        <f t="shared" si="38"/>
        <v/>
      </c>
      <c r="AW36" s="69" t="str">
        <f t="shared" si="60"/>
        <v/>
      </c>
      <c r="AX36" s="69" t="str">
        <f t="shared" si="61"/>
        <v/>
      </c>
      <c r="AY36" s="69" t="str">
        <f t="shared" si="39"/>
        <v/>
      </c>
      <c r="AZ36" s="69" t="str">
        <f t="shared" si="40"/>
        <v/>
      </c>
      <c r="BA36" s="69" t="str">
        <f t="shared" si="62"/>
        <v/>
      </c>
      <c r="BB36" s="69" t="str">
        <f t="shared" si="63"/>
        <v/>
      </c>
      <c r="BC36" s="70" t="str">
        <f t="shared" si="41"/>
        <v/>
      </c>
      <c r="BD36" s="70" t="str">
        <f t="shared" si="42"/>
        <v/>
      </c>
      <c r="BE36" s="70" t="str">
        <f t="shared" si="43"/>
        <v/>
      </c>
      <c r="BF36" s="85"/>
      <c r="BG36" s="82"/>
      <c r="BH36" s="64" t="str">
        <f t="shared" si="64"/>
        <v/>
      </c>
      <c r="BI36" s="69" t="str">
        <f t="shared" si="44"/>
        <v/>
      </c>
      <c r="BJ36" s="34" t="str">
        <f t="shared" si="45"/>
        <v/>
      </c>
      <c r="BK36" s="87"/>
      <c r="BL36" s="34" t="str">
        <f t="shared" si="46"/>
        <v/>
      </c>
      <c r="BM36" s="64" t="str">
        <f t="shared" si="47"/>
        <v/>
      </c>
      <c r="BN36" s="69" t="str">
        <f t="shared" si="48"/>
        <v/>
      </c>
      <c r="BO36" s="69" t="str">
        <f t="shared" si="49"/>
        <v/>
      </c>
      <c r="BP36" s="7" t="str">
        <f t="shared" si="50"/>
        <v/>
      </c>
      <c r="BQ36" s="7" t="str">
        <f t="shared" si="51"/>
        <v/>
      </c>
      <c r="BR36" s="7" t="str">
        <f t="shared" si="52"/>
        <v/>
      </c>
      <c r="BS36" s="110" t="str">
        <f t="shared" si="53"/>
        <v/>
      </c>
      <c r="BT36" s="7" t="str">
        <f t="shared" si="54"/>
        <v/>
      </c>
      <c r="BU36" s="115" t="str">
        <f t="shared" si="55"/>
        <v/>
      </c>
      <c r="BV36" s="67"/>
      <c r="BX36" s="20"/>
      <c r="CR36" s="9">
        <v>27</v>
      </c>
      <c r="CS36" s="6" t="s">
        <v>146</v>
      </c>
      <c r="CT36" s="6" t="s">
        <v>155</v>
      </c>
      <c r="CU36" s="53" t="s">
        <v>281</v>
      </c>
      <c r="CV36" s="6"/>
      <c r="CW36" s="6" t="s">
        <v>197</v>
      </c>
      <c r="CX36" s="6">
        <v>20</v>
      </c>
      <c r="CY36" s="6" t="s">
        <v>171</v>
      </c>
      <c r="CZ36" s="6">
        <v>4</v>
      </c>
      <c r="DA36" s="6">
        <v>5</v>
      </c>
      <c r="DB36" s="6"/>
      <c r="DC36" s="6"/>
      <c r="DE36" s="6">
        <v>27</v>
      </c>
      <c r="DF36" s="6">
        <v>10</v>
      </c>
      <c r="DG36" s="62">
        <v>10380</v>
      </c>
      <c r="DH36" s="63"/>
      <c r="DI36" s="6">
        <v>27</v>
      </c>
      <c r="DJ36" s="6">
        <v>12</v>
      </c>
      <c r="DK36" s="62">
        <v>6530</v>
      </c>
      <c r="DM36" s="6">
        <v>56</v>
      </c>
      <c r="DN36" s="6">
        <v>1</v>
      </c>
      <c r="DP36" s="53">
        <v>27</v>
      </c>
      <c r="DQ36" s="16">
        <v>0.45</v>
      </c>
    </row>
    <row r="37" spans="1:121" s="17" customFormat="1" ht="30" customHeight="1" x14ac:dyDescent="0.25">
      <c r="A37" s="104">
        <v>28</v>
      </c>
      <c r="B37" s="87"/>
      <c r="C37" s="64"/>
      <c r="D37" s="88"/>
      <c r="E37" s="82" t="str">
        <f t="shared" si="0"/>
        <v/>
      </c>
      <c r="F37" s="47" t="str">
        <f t="shared" si="1"/>
        <v/>
      </c>
      <c r="G37" s="47" t="str">
        <f t="shared" si="2"/>
        <v/>
      </c>
      <c r="H37" s="85" t="str">
        <f t="shared" si="3"/>
        <v/>
      </c>
      <c r="I37" s="87"/>
      <c r="J37" s="7" t="str">
        <f t="shared" si="4"/>
        <v/>
      </c>
      <c r="K37" s="64" t="str">
        <f t="shared" si="5"/>
        <v/>
      </c>
      <c r="L37" s="69" t="str">
        <f t="shared" si="6"/>
        <v/>
      </c>
      <c r="M37" s="69" t="str">
        <f t="shared" si="7"/>
        <v/>
      </c>
      <c r="N37" s="7" t="str">
        <f t="shared" si="8"/>
        <v/>
      </c>
      <c r="O37" s="7" t="str">
        <f t="shared" si="9"/>
        <v/>
      </c>
      <c r="P37" s="7" t="str">
        <f t="shared" si="10"/>
        <v/>
      </c>
      <c r="Q37" s="7" t="str">
        <f t="shared" si="11"/>
        <v/>
      </c>
      <c r="R37" s="114" t="str">
        <f t="shared" si="12"/>
        <v/>
      </c>
      <c r="S37" s="82"/>
      <c r="T37" s="89" t="str">
        <f t="shared" si="13"/>
        <v/>
      </c>
      <c r="U37" s="90"/>
      <c r="V37" s="82" t="str">
        <f t="shared" si="14"/>
        <v/>
      </c>
      <c r="W37" s="46" t="str">
        <f t="shared" si="15"/>
        <v/>
      </c>
      <c r="X37" s="34" t="str">
        <f t="shared" si="58"/>
        <v/>
      </c>
      <c r="Y37" s="46" t="str">
        <f t="shared" si="16"/>
        <v/>
      </c>
      <c r="Z37" s="86" t="str">
        <f t="shared" si="17"/>
        <v/>
      </c>
      <c r="AA37" s="86" t="str">
        <f t="shared" si="18"/>
        <v/>
      </c>
      <c r="AB37" s="86" t="str">
        <f t="shared" si="19"/>
        <v/>
      </c>
      <c r="AC37" s="86" t="str">
        <f t="shared" si="20"/>
        <v/>
      </c>
      <c r="AD37" s="86" t="str">
        <f t="shared" si="21"/>
        <v/>
      </c>
      <c r="AE37" s="86" t="str">
        <f t="shared" si="22"/>
        <v/>
      </c>
      <c r="AF37" s="86" t="str">
        <f t="shared" si="23"/>
        <v/>
      </c>
      <c r="AG37" s="86" t="str">
        <f t="shared" si="24"/>
        <v/>
      </c>
      <c r="AH37" s="86" t="str">
        <f t="shared" si="25"/>
        <v/>
      </c>
      <c r="AI37" s="86" t="str">
        <f t="shared" si="26"/>
        <v/>
      </c>
      <c r="AJ37" s="86" t="str">
        <f t="shared" si="27"/>
        <v/>
      </c>
      <c r="AK37" s="86" t="str">
        <f t="shared" si="28"/>
        <v/>
      </c>
      <c r="AL37" s="86" t="str">
        <f t="shared" si="29"/>
        <v/>
      </c>
      <c r="AM37" s="86" t="str">
        <f t="shared" si="30"/>
        <v/>
      </c>
      <c r="AN37" s="86" t="str">
        <f t="shared" si="31"/>
        <v/>
      </c>
      <c r="AO37" s="86" t="str">
        <f t="shared" si="32"/>
        <v/>
      </c>
      <c r="AP37" s="86" t="str">
        <f t="shared" si="33"/>
        <v/>
      </c>
      <c r="AQ37" s="86" t="str">
        <f t="shared" si="59"/>
        <v/>
      </c>
      <c r="AR37" s="86" t="str">
        <f t="shared" si="34"/>
        <v/>
      </c>
      <c r="AS37" s="47" t="str">
        <f t="shared" si="35"/>
        <v/>
      </c>
      <c r="AT37" s="69" t="str">
        <f t="shared" si="36"/>
        <v/>
      </c>
      <c r="AU37" s="69" t="str">
        <f t="shared" si="37"/>
        <v/>
      </c>
      <c r="AV37" s="69" t="str">
        <f t="shared" si="38"/>
        <v/>
      </c>
      <c r="AW37" s="69" t="str">
        <f t="shared" si="60"/>
        <v/>
      </c>
      <c r="AX37" s="69" t="str">
        <f t="shared" si="61"/>
        <v/>
      </c>
      <c r="AY37" s="69" t="str">
        <f t="shared" si="39"/>
        <v/>
      </c>
      <c r="AZ37" s="69" t="str">
        <f t="shared" si="40"/>
        <v/>
      </c>
      <c r="BA37" s="69" t="str">
        <f t="shared" si="62"/>
        <v/>
      </c>
      <c r="BB37" s="69" t="str">
        <f t="shared" si="63"/>
        <v/>
      </c>
      <c r="BC37" s="70" t="str">
        <f t="shared" si="41"/>
        <v/>
      </c>
      <c r="BD37" s="70" t="str">
        <f t="shared" si="42"/>
        <v/>
      </c>
      <c r="BE37" s="70" t="str">
        <f t="shared" si="43"/>
        <v/>
      </c>
      <c r="BF37" s="85"/>
      <c r="BG37" s="82"/>
      <c r="BH37" s="64" t="str">
        <f t="shared" si="64"/>
        <v/>
      </c>
      <c r="BI37" s="69" t="str">
        <f t="shared" si="44"/>
        <v/>
      </c>
      <c r="BJ37" s="34" t="str">
        <f t="shared" si="45"/>
        <v/>
      </c>
      <c r="BK37" s="87"/>
      <c r="BL37" s="34" t="str">
        <f t="shared" si="46"/>
        <v/>
      </c>
      <c r="BM37" s="64" t="str">
        <f t="shared" si="47"/>
        <v/>
      </c>
      <c r="BN37" s="69" t="str">
        <f t="shared" si="48"/>
        <v/>
      </c>
      <c r="BO37" s="69" t="str">
        <f t="shared" si="49"/>
        <v/>
      </c>
      <c r="BP37" s="7" t="str">
        <f t="shared" si="50"/>
        <v/>
      </c>
      <c r="BQ37" s="7" t="str">
        <f t="shared" si="51"/>
        <v/>
      </c>
      <c r="BR37" s="7" t="str">
        <f t="shared" si="52"/>
        <v/>
      </c>
      <c r="BS37" s="110" t="str">
        <f t="shared" si="53"/>
        <v/>
      </c>
      <c r="BT37" s="7" t="str">
        <f t="shared" si="54"/>
        <v/>
      </c>
      <c r="BU37" s="115" t="str">
        <f t="shared" si="55"/>
        <v/>
      </c>
      <c r="BV37" s="67"/>
      <c r="BX37" s="20"/>
      <c r="CR37" s="9">
        <v>28</v>
      </c>
      <c r="CS37" s="6" t="s">
        <v>137</v>
      </c>
      <c r="CT37" s="6" t="s">
        <v>156</v>
      </c>
      <c r="CU37" s="6" t="s">
        <v>262</v>
      </c>
      <c r="CV37" s="6"/>
      <c r="CW37" s="6" t="s">
        <v>197</v>
      </c>
      <c r="CX37" s="6">
        <v>30</v>
      </c>
      <c r="CY37" s="6" t="s">
        <v>171</v>
      </c>
      <c r="CZ37" s="6">
        <v>4</v>
      </c>
      <c r="DA37" s="6">
        <v>5</v>
      </c>
      <c r="DB37" s="6"/>
      <c r="DC37" s="6"/>
      <c r="DE37" s="6">
        <v>28</v>
      </c>
      <c r="DF37" s="6">
        <v>10</v>
      </c>
      <c r="DG37" s="62">
        <v>10380</v>
      </c>
      <c r="DH37" s="63"/>
      <c r="DI37" s="6">
        <v>28</v>
      </c>
      <c r="DJ37" s="6">
        <v>12</v>
      </c>
      <c r="DK37" s="62">
        <v>6530</v>
      </c>
      <c r="DM37" s="6">
        <v>57</v>
      </c>
      <c r="DN37" s="6">
        <v>1</v>
      </c>
      <c r="DP37" s="53">
        <v>28</v>
      </c>
      <c r="DQ37" s="16">
        <v>0.45</v>
      </c>
    </row>
    <row r="38" spans="1:121" s="17" customFormat="1" ht="30" customHeight="1" x14ac:dyDescent="0.25">
      <c r="A38" s="104">
        <v>29</v>
      </c>
      <c r="B38" s="87"/>
      <c r="C38" s="64"/>
      <c r="D38" s="88"/>
      <c r="E38" s="82" t="str">
        <f t="shared" si="0"/>
        <v/>
      </c>
      <c r="F38" s="47" t="str">
        <f t="shared" si="1"/>
        <v/>
      </c>
      <c r="G38" s="47" t="str">
        <f t="shared" si="2"/>
        <v/>
      </c>
      <c r="H38" s="85" t="str">
        <f t="shared" si="3"/>
        <v/>
      </c>
      <c r="I38" s="87"/>
      <c r="J38" s="7" t="str">
        <f t="shared" si="4"/>
        <v/>
      </c>
      <c r="K38" s="64" t="str">
        <f t="shared" si="5"/>
        <v/>
      </c>
      <c r="L38" s="69" t="str">
        <f t="shared" si="6"/>
        <v/>
      </c>
      <c r="M38" s="69" t="str">
        <f t="shared" si="7"/>
        <v/>
      </c>
      <c r="N38" s="7" t="str">
        <f t="shared" si="8"/>
        <v/>
      </c>
      <c r="O38" s="7" t="str">
        <f t="shared" si="9"/>
        <v/>
      </c>
      <c r="P38" s="7" t="str">
        <f t="shared" si="10"/>
        <v/>
      </c>
      <c r="Q38" s="7" t="str">
        <f t="shared" si="11"/>
        <v/>
      </c>
      <c r="R38" s="114" t="str">
        <f t="shared" si="12"/>
        <v/>
      </c>
      <c r="S38" s="82"/>
      <c r="T38" s="89" t="str">
        <f t="shared" si="13"/>
        <v/>
      </c>
      <c r="U38" s="90"/>
      <c r="V38" s="82" t="str">
        <f t="shared" si="14"/>
        <v/>
      </c>
      <c r="W38" s="46" t="str">
        <f t="shared" si="15"/>
        <v/>
      </c>
      <c r="X38" s="34" t="str">
        <f t="shared" si="58"/>
        <v/>
      </c>
      <c r="Y38" s="46" t="str">
        <f t="shared" si="16"/>
        <v/>
      </c>
      <c r="Z38" s="86" t="str">
        <f t="shared" si="17"/>
        <v/>
      </c>
      <c r="AA38" s="86" t="str">
        <f t="shared" si="18"/>
        <v/>
      </c>
      <c r="AB38" s="86" t="str">
        <f t="shared" si="19"/>
        <v/>
      </c>
      <c r="AC38" s="86" t="str">
        <f t="shared" si="20"/>
        <v/>
      </c>
      <c r="AD38" s="86" t="str">
        <f t="shared" si="21"/>
        <v/>
      </c>
      <c r="AE38" s="86" t="str">
        <f t="shared" si="22"/>
        <v/>
      </c>
      <c r="AF38" s="86" t="str">
        <f t="shared" si="23"/>
        <v/>
      </c>
      <c r="AG38" s="86" t="str">
        <f t="shared" si="24"/>
        <v/>
      </c>
      <c r="AH38" s="86" t="str">
        <f t="shared" si="25"/>
        <v/>
      </c>
      <c r="AI38" s="86" t="str">
        <f t="shared" si="26"/>
        <v/>
      </c>
      <c r="AJ38" s="86" t="str">
        <f t="shared" si="27"/>
        <v/>
      </c>
      <c r="AK38" s="86" t="str">
        <f t="shared" si="28"/>
        <v/>
      </c>
      <c r="AL38" s="86" t="str">
        <f t="shared" si="29"/>
        <v/>
      </c>
      <c r="AM38" s="86" t="str">
        <f t="shared" si="30"/>
        <v/>
      </c>
      <c r="AN38" s="86" t="str">
        <f t="shared" si="31"/>
        <v/>
      </c>
      <c r="AO38" s="86" t="str">
        <f t="shared" si="32"/>
        <v/>
      </c>
      <c r="AP38" s="86" t="str">
        <f t="shared" si="33"/>
        <v/>
      </c>
      <c r="AQ38" s="86" t="str">
        <f t="shared" si="59"/>
        <v/>
      </c>
      <c r="AR38" s="86" t="str">
        <f t="shared" si="34"/>
        <v/>
      </c>
      <c r="AS38" s="47" t="str">
        <f t="shared" si="35"/>
        <v/>
      </c>
      <c r="AT38" s="69" t="str">
        <f t="shared" si="36"/>
        <v/>
      </c>
      <c r="AU38" s="69" t="str">
        <f t="shared" si="37"/>
        <v/>
      </c>
      <c r="AV38" s="69" t="str">
        <f t="shared" si="38"/>
        <v/>
      </c>
      <c r="AW38" s="69" t="str">
        <f t="shared" si="60"/>
        <v/>
      </c>
      <c r="AX38" s="69" t="str">
        <f t="shared" si="61"/>
        <v/>
      </c>
      <c r="AY38" s="69" t="str">
        <f t="shared" si="39"/>
        <v/>
      </c>
      <c r="AZ38" s="69" t="str">
        <f t="shared" si="40"/>
        <v/>
      </c>
      <c r="BA38" s="69" t="str">
        <f t="shared" si="62"/>
        <v/>
      </c>
      <c r="BB38" s="69" t="str">
        <f t="shared" si="63"/>
        <v/>
      </c>
      <c r="BC38" s="70" t="str">
        <f t="shared" si="41"/>
        <v/>
      </c>
      <c r="BD38" s="70" t="str">
        <f t="shared" si="42"/>
        <v/>
      </c>
      <c r="BE38" s="70" t="str">
        <f t="shared" si="43"/>
        <v/>
      </c>
      <c r="BF38" s="85"/>
      <c r="BG38" s="82"/>
      <c r="BH38" s="64" t="str">
        <f t="shared" si="64"/>
        <v/>
      </c>
      <c r="BI38" s="69" t="str">
        <f t="shared" si="44"/>
        <v/>
      </c>
      <c r="BJ38" s="34" t="str">
        <f t="shared" si="45"/>
        <v/>
      </c>
      <c r="BK38" s="87"/>
      <c r="BL38" s="34" t="str">
        <f t="shared" si="46"/>
        <v/>
      </c>
      <c r="BM38" s="64" t="str">
        <f t="shared" si="47"/>
        <v/>
      </c>
      <c r="BN38" s="69" t="str">
        <f t="shared" si="48"/>
        <v/>
      </c>
      <c r="BO38" s="69" t="str">
        <f t="shared" si="49"/>
        <v/>
      </c>
      <c r="BP38" s="7" t="str">
        <f t="shared" si="50"/>
        <v/>
      </c>
      <c r="BQ38" s="7" t="str">
        <f t="shared" si="51"/>
        <v/>
      </c>
      <c r="BR38" s="7" t="str">
        <f t="shared" si="52"/>
        <v/>
      </c>
      <c r="BS38" s="110" t="str">
        <f t="shared" si="53"/>
        <v/>
      </c>
      <c r="BT38" s="7" t="str">
        <f t="shared" si="54"/>
        <v/>
      </c>
      <c r="BU38" s="115" t="str">
        <f t="shared" si="55"/>
        <v/>
      </c>
      <c r="BV38" s="67"/>
      <c r="BX38" s="20"/>
      <c r="CR38" s="9">
        <v>29</v>
      </c>
      <c r="CS38" s="6" t="s">
        <v>10</v>
      </c>
      <c r="CT38" s="6" t="s">
        <v>155</v>
      </c>
      <c r="CU38" s="53" t="s">
        <v>281</v>
      </c>
      <c r="CV38" s="6"/>
      <c r="CW38" s="6">
        <v>120</v>
      </c>
      <c r="CX38" s="6">
        <v>30</v>
      </c>
      <c r="CY38" s="6" t="s">
        <v>170</v>
      </c>
      <c r="CZ38" s="6">
        <v>1</v>
      </c>
      <c r="DA38" s="6">
        <v>3</v>
      </c>
      <c r="DB38" s="6"/>
      <c r="DC38" s="6"/>
      <c r="DE38" s="6">
        <v>29</v>
      </c>
      <c r="DF38" s="6">
        <v>10</v>
      </c>
      <c r="DG38" s="62">
        <v>10380</v>
      </c>
      <c r="DH38" s="63"/>
      <c r="DI38" s="6">
        <v>29</v>
      </c>
      <c r="DJ38" s="6">
        <v>12</v>
      </c>
      <c r="DK38" s="62">
        <v>6530</v>
      </c>
      <c r="DM38" s="6">
        <v>58</v>
      </c>
      <c r="DN38" s="6">
        <v>1</v>
      </c>
      <c r="DP38" s="53">
        <v>29</v>
      </c>
      <c r="DQ38" s="16">
        <v>0.45</v>
      </c>
    </row>
    <row r="39" spans="1:121" s="17" customFormat="1" ht="30" customHeight="1" x14ac:dyDescent="0.25">
      <c r="A39" s="104">
        <v>30</v>
      </c>
      <c r="B39" s="87"/>
      <c r="C39" s="64"/>
      <c r="D39" s="88"/>
      <c r="E39" s="82" t="str">
        <f t="shared" si="0"/>
        <v/>
      </c>
      <c r="F39" s="47" t="str">
        <f t="shared" si="1"/>
        <v/>
      </c>
      <c r="G39" s="47" t="str">
        <f t="shared" si="2"/>
        <v/>
      </c>
      <c r="H39" s="85" t="str">
        <f t="shared" si="3"/>
        <v/>
      </c>
      <c r="I39" s="87"/>
      <c r="J39" s="7" t="str">
        <f t="shared" si="4"/>
        <v/>
      </c>
      <c r="K39" s="64" t="str">
        <f t="shared" si="5"/>
        <v/>
      </c>
      <c r="L39" s="69" t="str">
        <f t="shared" si="6"/>
        <v/>
      </c>
      <c r="M39" s="69" t="str">
        <f t="shared" si="7"/>
        <v/>
      </c>
      <c r="N39" s="7" t="str">
        <f t="shared" si="8"/>
        <v/>
      </c>
      <c r="O39" s="7" t="str">
        <f t="shared" si="9"/>
        <v/>
      </c>
      <c r="P39" s="7" t="str">
        <f t="shared" si="10"/>
        <v/>
      </c>
      <c r="Q39" s="7" t="str">
        <f t="shared" si="11"/>
        <v/>
      </c>
      <c r="R39" s="114" t="str">
        <f t="shared" si="12"/>
        <v/>
      </c>
      <c r="S39" s="82"/>
      <c r="T39" s="89" t="str">
        <f t="shared" si="13"/>
        <v/>
      </c>
      <c r="U39" s="90"/>
      <c r="V39" s="82" t="str">
        <f t="shared" si="14"/>
        <v/>
      </c>
      <c r="W39" s="46" t="str">
        <f t="shared" si="15"/>
        <v/>
      </c>
      <c r="X39" s="34" t="str">
        <f t="shared" si="58"/>
        <v/>
      </c>
      <c r="Y39" s="46" t="str">
        <f t="shared" si="16"/>
        <v/>
      </c>
      <c r="Z39" s="86" t="str">
        <f t="shared" si="17"/>
        <v/>
      </c>
      <c r="AA39" s="86" t="str">
        <f t="shared" si="18"/>
        <v/>
      </c>
      <c r="AB39" s="86" t="str">
        <f t="shared" si="19"/>
        <v/>
      </c>
      <c r="AC39" s="86" t="str">
        <f t="shared" si="20"/>
        <v/>
      </c>
      <c r="AD39" s="86" t="str">
        <f t="shared" si="21"/>
        <v/>
      </c>
      <c r="AE39" s="86" t="str">
        <f t="shared" si="22"/>
        <v/>
      </c>
      <c r="AF39" s="86" t="str">
        <f t="shared" si="23"/>
        <v/>
      </c>
      <c r="AG39" s="86" t="str">
        <f t="shared" si="24"/>
        <v/>
      </c>
      <c r="AH39" s="86" t="str">
        <f t="shared" si="25"/>
        <v/>
      </c>
      <c r="AI39" s="86" t="str">
        <f t="shared" si="26"/>
        <v/>
      </c>
      <c r="AJ39" s="86" t="str">
        <f t="shared" si="27"/>
        <v/>
      </c>
      <c r="AK39" s="86" t="str">
        <f t="shared" si="28"/>
        <v/>
      </c>
      <c r="AL39" s="86" t="str">
        <f t="shared" si="29"/>
        <v/>
      </c>
      <c r="AM39" s="86" t="str">
        <f t="shared" si="30"/>
        <v/>
      </c>
      <c r="AN39" s="86" t="str">
        <f t="shared" si="31"/>
        <v/>
      </c>
      <c r="AO39" s="86" t="str">
        <f t="shared" si="32"/>
        <v/>
      </c>
      <c r="AP39" s="86" t="str">
        <f t="shared" si="33"/>
        <v/>
      </c>
      <c r="AQ39" s="86" t="str">
        <f t="shared" si="59"/>
        <v/>
      </c>
      <c r="AR39" s="86" t="str">
        <f t="shared" si="34"/>
        <v/>
      </c>
      <c r="AS39" s="47" t="str">
        <f t="shared" si="35"/>
        <v/>
      </c>
      <c r="AT39" s="69" t="str">
        <f t="shared" si="36"/>
        <v/>
      </c>
      <c r="AU39" s="69" t="str">
        <f t="shared" si="37"/>
        <v/>
      </c>
      <c r="AV39" s="69" t="str">
        <f t="shared" si="38"/>
        <v/>
      </c>
      <c r="AW39" s="69" t="str">
        <f t="shared" si="60"/>
        <v/>
      </c>
      <c r="AX39" s="69" t="str">
        <f t="shared" si="61"/>
        <v/>
      </c>
      <c r="AY39" s="69" t="str">
        <f t="shared" si="39"/>
        <v/>
      </c>
      <c r="AZ39" s="69" t="str">
        <f t="shared" si="40"/>
        <v/>
      </c>
      <c r="BA39" s="69" t="str">
        <f t="shared" si="62"/>
        <v/>
      </c>
      <c r="BB39" s="69" t="str">
        <f t="shared" si="63"/>
        <v/>
      </c>
      <c r="BC39" s="70" t="str">
        <f t="shared" si="41"/>
        <v/>
      </c>
      <c r="BD39" s="70" t="str">
        <f t="shared" si="42"/>
        <v/>
      </c>
      <c r="BE39" s="70" t="str">
        <f t="shared" si="43"/>
        <v/>
      </c>
      <c r="BF39" s="85"/>
      <c r="BG39" s="82"/>
      <c r="BH39" s="64" t="str">
        <f t="shared" si="64"/>
        <v/>
      </c>
      <c r="BI39" s="69" t="str">
        <f t="shared" si="44"/>
        <v/>
      </c>
      <c r="BJ39" s="34" t="str">
        <f t="shared" si="45"/>
        <v/>
      </c>
      <c r="BK39" s="87"/>
      <c r="BL39" s="34" t="str">
        <f t="shared" si="46"/>
        <v/>
      </c>
      <c r="BM39" s="64" t="str">
        <f t="shared" si="47"/>
        <v/>
      </c>
      <c r="BN39" s="69" t="str">
        <f t="shared" si="48"/>
        <v/>
      </c>
      <c r="BO39" s="69" t="str">
        <f t="shared" si="49"/>
        <v/>
      </c>
      <c r="BP39" s="7" t="str">
        <f t="shared" si="50"/>
        <v/>
      </c>
      <c r="BQ39" s="7" t="str">
        <f t="shared" si="51"/>
        <v/>
      </c>
      <c r="BR39" s="7" t="str">
        <f t="shared" si="52"/>
        <v/>
      </c>
      <c r="BS39" s="110" t="str">
        <f t="shared" si="53"/>
        <v/>
      </c>
      <c r="BT39" s="7" t="str">
        <f t="shared" si="54"/>
        <v/>
      </c>
      <c r="BU39" s="115" t="str">
        <f t="shared" si="55"/>
        <v/>
      </c>
      <c r="BV39" s="67"/>
      <c r="BX39" s="20"/>
      <c r="CR39" s="9">
        <v>30</v>
      </c>
      <c r="CS39" s="6" t="s">
        <v>138</v>
      </c>
      <c r="CT39" s="6" t="s">
        <v>155</v>
      </c>
      <c r="CU39" s="53" t="s">
        <v>281</v>
      </c>
      <c r="CV39" s="6"/>
      <c r="CW39" s="6" t="s">
        <v>197</v>
      </c>
      <c r="CX39" s="6">
        <v>30</v>
      </c>
      <c r="CY39" s="6" t="s">
        <v>171</v>
      </c>
      <c r="CZ39" s="6">
        <v>4</v>
      </c>
      <c r="DA39" s="6">
        <v>5</v>
      </c>
      <c r="DB39" s="6"/>
      <c r="DC39" s="6"/>
      <c r="DE39" s="6">
        <v>30</v>
      </c>
      <c r="DF39" s="6">
        <v>10</v>
      </c>
      <c r="DG39" s="62">
        <v>10380</v>
      </c>
      <c r="DH39" s="63"/>
      <c r="DI39" s="6">
        <v>30</v>
      </c>
      <c r="DJ39" s="6">
        <v>12</v>
      </c>
      <c r="DK39" s="62">
        <v>6530</v>
      </c>
      <c r="DM39" s="6">
        <v>59</v>
      </c>
      <c r="DN39" s="6">
        <v>1</v>
      </c>
      <c r="DP39" s="53">
        <v>30</v>
      </c>
      <c r="DQ39" s="16">
        <v>0.45</v>
      </c>
    </row>
    <row r="40" spans="1:121" s="17" customFormat="1" ht="30" customHeight="1" x14ac:dyDescent="0.25">
      <c r="A40" s="104">
        <v>31</v>
      </c>
      <c r="B40" s="87"/>
      <c r="C40" s="64"/>
      <c r="D40" s="88"/>
      <c r="E40" s="82" t="str">
        <f t="shared" si="0"/>
        <v/>
      </c>
      <c r="F40" s="47" t="str">
        <f t="shared" si="1"/>
        <v/>
      </c>
      <c r="G40" s="47" t="str">
        <f t="shared" si="2"/>
        <v/>
      </c>
      <c r="H40" s="85" t="str">
        <f t="shared" si="3"/>
        <v/>
      </c>
      <c r="I40" s="87"/>
      <c r="J40" s="7" t="str">
        <f t="shared" si="4"/>
        <v/>
      </c>
      <c r="K40" s="64" t="str">
        <f t="shared" si="5"/>
        <v/>
      </c>
      <c r="L40" s="69" t="str">
        <f t="shared" si="6"/>
        <v/>
      </c>
      <c r="M40" s="69" t="str">
        <f t="shared" si="7"/>
        <v/>
      </c>
      <c r="N40" s="7" t="str">
        <f t="shared" si="8"/>
        <v/>
      </c>
      <c r="O40" s="7" t="str">
        <f t="shared" si="9"/>
        <v/>
      </c>
      <c r="P40" s="7" t="str">
        <f t="shared" si="10"/>
        <v/>
      </c>
      <c r="Q40" s="7" t="str">
        <f t="shared" si="11"/>
        <v/>
      </c>
      <c r="R40" s="114" t="str">
        <f t="shared" si="12"/>
        <v/>
      </c>
      <c r="S40" s="82"/>
      <c r="T40" s="89" t="str">
        <f t="shared" si="13"/>
        <v/>
      </c>
      <c r="U40" s="90"/>
      <c r="V40" s="82" t="str">
        <f t="shared" si="14"/>
        <v/>
      </c>
      <c r="W40" s="46" t="str">
        <f t="shared" si="15"/>
        <v/>
      </c>
      <c r="X40" s="34" t="str">
        <f t="shared" si="58"/>
        <v/>
      </c>
      <c r="Y40" s="46" t="str">
        <f t="shared" si="16"/>
        <v/>
      </c>
      <c r="Z40" s="86" t="str">
        <f t="shared" si="17"/>
        <v/>
      </c>
      <c r="AA40" s="86" t="str">
        <f t="shared" si="18"/>
        <v/>
      </c>
      <c r="AB40" s="86" t="str">
        <f t="shared" si="19"/>
        <v/>
      </c>
      <c r="AC40" s="86" t="str">
        <f t="shared" si="20"/>
        <v/>
      </c>
      <c r="AD40" s="86" t="str">
        <f t="shared" si="21"/>
        <v/>
      </c>
      <c r="AE40" s="86" t="str">
        <f t="shared" si="22"/>
        <v/>
      </c>
      <c r="AF40" s="86" t="str">
        <f t="shared" si="23"/>
        <v/>
      </c>
      <c r="AG40" s="86" t="str">
        <f t="shared" si="24"/>
        <v/>
      </c>
      <c r="AH40" s="86" t="str">
        <f t="shared" si="25"/>
        <v/>
      </c>
      <c r="AI40" s="86" t="str">
        <f t="shared" si="26"/>
        <v/>
      </c>
      <c r="AJ40" s="86" t="str">
        <f t="shared" si="27"/>
        <v/>
      </c>
      <c r="AK40" s="86" t="str">
        <f t="shared" si="28"/>
        <v/>
      </c>
      <c r="AL40" s="86" t="str">
        <f t="shared" si="29"/>
        <v/>
      </c>
      <c r="AM40" s="86" t="str">
        <f t="shared" si="30"/>
        <v/>
      </c>
      <c r="AN40" s="86" t="str">
        <f t="shared" si="31"/>
        <v/>
      </c>
      <c r="AO40" s="86" t="str">
        <f t="shared" si="32"/>
        <v/>
      </c>
      <c r="AP40" s="86" t="str">
        <f t="shared" si="33"/>
        <v/>
      </c>
      <c r="AQ40" s="86" t="str">
        <f t="shared" si="59"/>
        <v/>
      </c>
      <c r="AR40" s="86" t="str">
        <f t="shared" si="34"/>
        <v/>
      </c>
      <c r="AS40" s="47" t="str">
        <f t="shared" si="35"/>
        <v/>
      </c>
      <c r="AT40" s="69" t="str">
        <f t="shared" si="36"/>
        <v/>
      </c>
      <c r="AU40" s="69" t="str">
        <f t="shared" si="37"/>
        <v/>
      </c>
      <c r="AV40" s="69" t="str">
        <f t="shared" si="38"/>
        <v/>
      </c>
      <c r="AW40" s="69" t="str">
        <f t="shared" si="60"/>
        <v/>
      </c>
      <c r="AX40" s="69" t="str">
        <f t="shared" si="61"/>
        <v/>
      </c>
      <c r="AY40" s="69" t="str">
        <f t="shared" si="39"/>
        <v/>
      </c>
      <c r="AZ40" s="69" t="str">
        <f t="shared" si="40"/>
        <v/>
      </c>
      <c r="BA40" s="69" t="str">
        <f t="shared" si="62"/>
        <v/>
      </c>
      <c r="BB40" s="69" t="str">
        <f t="shared" si="63"/>
        <v/>
      </c>
      <c r="BC40" s="70" t="str">
        <f t="shared" si="41"/>
        <v/>
      </c>
      <c r="BD40" s="70" t="str">
        <f t="shared" si="42"/>
        <v/>
      </c>
      <c r="BE40" s="70" t="str">
        <f t="shared" si="43"/>
        <v/>
      </c>
      <c r="BF40" s="85"/>
      <c r="BG40" s="82"/>
      <c r="BH40" s="64" t="str">
        <f t="shared" si="64"/>
        <v/>
      </c>
      <c r="BI40" s="69" t="str">
        <f t="shared" si="44"/>
        <v/>
      </c>
      <c r="BJ40" s="34" t="str">
        <f t="shared" si="45"/>
        <v/>
      </c>
      <c r="BK40" s="87"/>
      <c r="BL40" s="34" t="str">
        <f t="shared" si="46"/>
        <v/>
      </c>
      <c r="BM40" s="64" t="str">
        <f t="shared" si="47"/>
        <v/>
      </c>
      <c r="BN40" s="69" t="str">
        <f t="shared" si="48"/>
        <v/>
      </c>
      <c r="BO40" s="69" t="str">
        <f t="shared" si="49"/>
        <v/>
      </c>
      <c r="BP40" s="7" t="str">
        <f t="shared" si="50"/>
        <v/>
      </c>
      <c r="BQ40" s="7" t="str">
        <f t="shared" si="51"/>
        <v/>
      </c>
      <c r="BR40" s="7" t="str">
        <f t="shared" si="52"/>
        <v/>
      </c>
      <c r="BS40" s="110" t="str">
        <f t="shared" si="53"/>
        <v/>
      </c>
      <c r="BT40" s="7" t="str">
        <f t="shared" si="54"/>
        <v/>
      </c>
      <c r="BU40" s="115" t="str">
        <f t="shared" si="55"/>
        <v/>
      </c>
      <c r="BV40" s="67"/>
      <c r="BX40" s="20"/>
      <c r="CR40" s="9">
        <v>31</v>
      </c>
      <c r="CS40" s="6" t="s">
        <v>11</v>
      </c>
      <c r="CT40" s="6" t="s">
        <v>157</v>
      </c>
      <c r="CU40" s="6" t="s">
        <v>269</v>
      </c>
      <c r="CV40" s="6"/>
      <c r="CW40" s="6" t="s">
        <v>259</v>
      </c>
      <c r="CX40" s="6">
        <v>32</v>
      </c>
      <c r="CY40" s="6" t="s">
        <v>171</v>
      </c>
      <c r="CZ40" s="6">
        <v>4</v>
      </c>
      <c r="DA40" s="6">
        <v>5</v>
      </c>
      <c r="DB40" s="6"/>
      <c r="DC40" s="6"/>
      <c r="DE40" s="6">
        <v>31</v>
      </c>
      <c r="DF40" s="6">
        <v>10</v>
      </c>
      <c r="DG40" s="62">
        <v>10380</v>
      </c>
      <c r="DH40" s="63"/>
      <c r="DI40" s="6">
        <v>31</v>
      </c>
      <c r="DJ40" s="6">
        <v>10</v>
      </c>
      <c r="DK40" s="62">
        <v>10380</v>
      </c>
      <c r="DM40" s="6">
        <v>60</v>
      </c>
      <c r="DN40" s="6">
        <v>1</v>
      </c>
      <c r="DP40" s="53">
        <v>31</v>
      </c>
      <c r="DQ40" s="16">
        <v>0.4</v>
      </c>
    </row>
    <row r="41" spans="1:121" s="17" customFormat="1" ht="30" customHeight="1" x14ac:dyDescent="0.25">
      <c r="A41" s="104">
        <v>32</v>
      </c>
      <c r="B41" s="87"/>
      <c r="C41" s="64"/>
      <c r="D41" s="88"/>
      <c r="E41" s="82" t="str">
        <f t="shared" si="0"/>
        <v/>
      </c>
      <c r="F41" s="47" t="str">
        <f t="shared" si="1"/>
        <v/>
      </c>
      <c r="G41" s="47" t="str">
        <f t="shared" si="2"/>
        <v/>
      </c>
      <c r="H41" s="85" t="str">
        <f t="shared" si="3"/>
        <v/>
      </c>
      <c r="I41" s="87"/>
      <c r="J41" s="7" t="str">
        <f t="shared" si="4"/>
        <v/>
      </c>
      <c r="K41" s="64" t="str">
        <f t="shared" si="5"/>
        <v/>
      </c>
      <c r="L41" s="69" t="str">
        <f t="shared" si="6"/>
        <v/>
      </c>
      <c r="M41" s="69" t="str">
        <f t="shared" si="7"/>
        <v/>
      </c>
      <c r="N41" s="7" t="str">
        <f t="shared" si="8"/>
        <v/>
      </c>
      <c r="O41" s="7" t="str">
        <f t="shared" si="9"/>
        <v/>
      </c>
      <c r="P41" s="7" t="str">
        <f t="shared" si="10"/>
        <v/>
      </c>
      <c r="Q41" s="7" t="str">
        <f t="shared" si="11"/>
        <v/>
      </c>
      <c r="R41" s="114" t="str">
        <f t="shared" si="12"/>
        <v/>
      </c>
      <c r="S41" s="82"/>
      <c r="T41" s="89" t="str">
        <f t="shared" si="13"/>
        <v/>
      </c>
      <c r="U41" s="90"/>
      <c r="V41" s="82" t="str">
        <f t="shared" si="14"/>
        <v/>
      </c>
      <c r="W41" s="46" t="str">
        <f t="shared" si="15"/>
        <v/>
      </c>
      <c r="X41" s="34" t="str">
        <f t="shared" si="58"/>
        <v/>
      </c>
      <c r="Y41" s="46" t="str">
        <f t="shared" si="16"/>
        <v/>
      </c>
      <c r="Z41" s="86" t="str">
        <f t="shared" si="17"/>
        <v/>
      </c>
      <c r="AA41" s="86" t="str">
        <f t="shared" si="18"/>
        <v/>
      </c>
      <c r="AB41" s="86" t="str">
        <f t="shared" si="19"/>
        <v/>
      </c>
      <c r="AC41" s="86" t="str">
        <f t="shared" si="20"/>
        <v/>
      </c>
      <c r="AD41" s="86" t="str">
        <f t="shared" si="21"/>
        <v/>
      </c>
      <c r="AE41" s="86" t="str">
        <f t="shared" si="22"/>
        <v/>
      </c>
      <c r="AF41" s="86" t="str">
        <f t="shared" si="23"/>
        <v/>
      </c>
      <c r="AG41" s="86" t="str">
        <f t="shared" si="24"/>
        <v/>
      </c>
      <c r="AH41" s="86" t="str">
        <f t="shared" si="25"/>
        <v/>
      </c>
      <c r="AI41" s="86" t="str">
        <f t="shared" si="26"/>
        <v/>
      </c>
      <c r="AJ41" s="86" t="str">
        <f t="shared" si="27"/>
        <v/>
      </c>
      <c r="AK41" s="86" t="str">
        <f t="shared" si="28"/>
        <v/>
      </c>
      <c r="AL41" s="86" t="str">
        <f t="shared" si="29"/>
        <v/>
      </c>
      <c r="AM41" s="86" t="str">
        <f t="shared" si="30"/>
        <v/>
      </c>
      <c r="AN41" s="86" t="str">
        <f t="shared" si="31"/>
        <v/>
      </c>
      <c r="AO41" s="86" t="str">
        <f t="shared" si="32"/>
        <v/>
      </c>
      <c r="AP41" s="86" t="str">
        <f t="shared" si="33"/>
        <v/>
      </c>
      <c r="AQ41" s="86" t="str">
        <f t="shared" si="59"/>
        <v/>
      </c>
      <c r="AR41" s="86" t="str">
        <f t="shared" si="34"/>
        <v/>
      </c>
      <c r="AS41" s="47" t="str">
        <f t="shared" si="35"/>
        <v/>
      </c>
      <c r="AT41" s="69" t="str">
        <f t="shared" si="36"/>
        <v/>
      </c>
      <c r="AU41" s="69" t="str">
        <f t="shared" si="37"/>
        <v/>
      </c>
      <c r="AV41" s="69" t="str">
        <f t="shared" si="38"/>
        <v/>
      </c>
      <c r="AW41" s="69" t="str">
        <f t="shared" si="60"/>
        <v/>
      </c>
      <c r="AX41" s="69" t="str">
        <f t="shared" si="61"/>
        <v/>
      </c>
      <c r="AY41" s="69" t="str">
        <f t="shared" si="39"/>
        <v/>
      </c>
      <c r="AZ41" s="69" t="str">
        <f t="shared" si="40"/>
        <v/>
      </c>
      <c r="BA41" s="69" t="str">
        <f t="shared" si="62"/>
        <v/>
      </c>
      <c r="BB41" s="69" t="str">
        <f t="shared" si="63"/>
        <v/>
      </c>
      <c r="BC41" s="70" t="str">
        <f t="shared" si="41"/>
        <v/>
      </c>
      <c r="BD41" s="70" t="str">
        <f t="shared" si="42"/>
        <v/>
      </c>
      <c r="BE41" s="70" t="str">
        <f t="shared" si="43"/>
        <v/>
      </c>
      <c r="BF41" s="85"/>
      <c r="BG41" s="82"/>
      <c r="BH41" s="64" t="str">
        <f t="shared" si="64"/>
        <v/>
      </c>
      <c r="BI41" s="69" t="str">
        <f t="shared" si="44"/>
        <v/>
      </c>
      <c r="BJ41" s="34" t="str">
        <f t="shared" si="45"/>
        <v/>
      </c>
      <c r="BK41" s="87"/>
      <c r="BL41" s="34" t="str">
        <f t="shared" si="46"/>
        <v/>
      </c>
      <c r="BM41" s="64" t="str">
        <f t="shared" si="47"/>
        <v/>
      </c>
      <c r="BN41" s="69" t="str">
        <f t="shared" si="48"/>
        <v/>
      </c>
      <c r="BO41" s="69" t="str">
        <f t="shared" si="49"/>
        <v/>
      </c>
      <c r="BP41" s="7" t="str">
        <f t="shared" si="50"/>
        <v/>
      </c>
      <c r="BQ41" s="7" t="str">
        <f t="shared" si="51"/>
        <v/>
      </c>
      <c r="BR41" s="7" t="str">
        <f t="shared" si="52"/>
        <v/>
      </c>
      <c r="BS41" s="110" t="str">
        <f t="shared" si="53"/>
        <v/>
      </c>
      <c r="BT41" s="7" t="str">
        <f t="shared" si="54"/>
        <v/>
      </c>
      <c r="BU41" s="115" t="str">
        <f t="shared" si="55"/>
        <v/>
      </c>
      <c r="BV41" s="67"/>
      <c r="BX41" s="20"/>
      <c r="CR41" s="9">
        <v>32</v>
      </c>
      <c r="CS41" s="6" t="s">
        <v>12</v>
      </c>
      <c r="CT41" s="6" t="s">
        <v>155</v>
      </c>
      <c r="CU41" s="53" t="s">
        <v>281</v>
      </c>
      <c r="CV41" s="6"/>
      <c r="CW41" s="6">
        <v>120</v>
      </c>
      <c r="CX41" s="6">
        <v>50</v>
      </c>
      <c r="CY41" s="6" t="s">
        <v>170</v>
      </c>
      <c r="CZ41" s="6">
        <v>1</v>
      </c>
      <c r="DA41" s="6">
        <v>3</v>
      </c>
      <c r="DB41" s="6"/>
      <c r="DC41" s="6"/>
      <c r="DE41" s="6">
        <v>32</v>
      </c>
      <c r="DF41" s="6">
        <v>10</v>
      </c>
      <c r="DG41" s="62">
        <v>10380</v>
      </c>
      <c r="DH41" s="63"/>
      <c r="DI41" s="6">
        <v>32</v>
      </c>
      <c r="DJ41" s="6">
        <v>10</v>
      </c>
      <c r="DK41" s="62">
        <v>10380</v>
      </c>
      <c r="DM41" s="6">
        <v>61</v>
      </c>
      <c r="DN41" s="6">
        <v>1</v>
      </c>
      <c r="DP41" s="53">
        <v>32</v>
      </c>
      <c r="DQ41" s="16">
        <v>0.4</v>
      </c>
    </row>
    <row r="42" spans="1:121" s="17" customFormat="1" ht="30" customHeight="1" x14ac:dyDescent="0.25">
      <c r="A42" s="104">
        <v>33</v>
      </c>
      <c r="B42" s="87"/>
      <c r="C42" s="64"/>
      <c r="D42" s="88"/>
      <c r="E42" s="82" t="str">
        <f t="shared" ref="E42:E73" si="65">IF(B42="","",$BX$20)</f>
        <v/>
      </c>
      <c r="F42" s="47" t="str">
        <f t="shared" ref="F42:F73" si="66">IF(B42="","",$BX$21)</f>
        <v/>
      </c>
      <c r="G42" s="47" t="str">
        <f t="shared" ref="G42:G73" si="67">IF(B42="","",$BX$29)</f>
        <v/>
      </c>
      <c r="H42" s="85" t="str">
        <f t="shared" ref="H42:H73" si="68">IF(B42="","",$BX$22)</f>
        <v/>
      </c>
      <c r="I42" s="87"/>
      <c r="J42" s="7" t="str">
        <f t="shared" ref="J42:J73" si="69">IFERROR(VLOOKUP($I42,$CS$10:$DC$128,CT$8,FALSE),"")</f>
        <v/>
      </c>
      <c r="K42" s="64" t="str">
        <f t="shared" ref="K42:K73" si="70">IF(I42="","",IF(I42="Other",$BX$14,IF(I42="None / Pigtail","N/A",$BX$14)))</f>
        <v/>
      </c>
      <c r="L42" s="69" t="str">
        <f t="shared" ref="L42:L73" si="71">IFERROR(VLOOKUP($I42,$CS$10:$DC$128,CU$8,FALSE),"")</f>
        <v/>
      </c>
      <c r="M42" s="69" t="str">
        <f t="shared" ref="M42:M73" si="72">IF(L42="Blue",CONCATENATE(I42,"-",J42,"-",L42),IF(L42="Red",CONCATENATE(I42,"-",J42,"-",L42),IF(L42="Yellow",CONCATENATE(I42,"-",J42,"-",L42),IF(L42="Orange",CONCATENATE(I42,"-",J42,"-",L42),IF(I42="Other",CONCATENATE(J42),IF(I42="Pigtail","Pigtail",IF(L42=" N/A",CONCATENATE(I42,"-",J42),"")))))))</f>
        <v/>
      </c>
      <c r="N42" s="7" t="str">
        <f t="shared" ref="N42:N73" si="73">IFERROR(VLOOKUP($I42,$CS$10:$DC$128,CW$8,FALSE),"")</f>
        <v/>
      </c>
      <c r="O42" s="7" t="str">
        <f t="shared" ref="O42:O73" si="74">IFERROR(VLOOKUP($I42,$CS$10:$DC$128,CX$8,FALSE),"")</f>
        <v/>
      </c>
      <c r="P42" s="7" t="str">
        <f t="shared" ref="P42:P73" si="75">IFERROR(VLOOKUP($I42,$CS$10:$DC$128,CY$8,FALSE),"")</f>
        <v/>
      </c>
      <c r="Q42" s="7" t="str">
        <f t="shared" ref="Q42:Q73" si="76">IFERROR(VLOOKUP($I42,$CS$10:$DC$128,CZ$8,FALSE),"")</f>
        <v/>
      </c>
      <c r="R42" s="114" t="str">
        <f t="shared" ref="R42:R73" si="77">IFERROR(VLOOKUP($I42,$CS$10:$DC$128,DA$8,FALSE),"")</f>
        <v/>
      </c>
      <c r="S42" s="82"/>
      <c r="T42" s="89" t="str">
        <f t="shared" si="13"/>
        <v/>
      </c>
      <c r="U42" s="90"/>
      <c r="V42" s="82" t="str">
        <f t="shared" ref="V42:V73" si="78">IF(B42="","",$BX$25)</f>
        <v/>
      </c>
      <c r="W42" s="46" t="str">
        <f t="shared" ref="W42:W73" si="79">IF(B42="","",$BX$24)</f>
        <v/>
      </c>
      <c r="X42" s="34" t="str">
        <f t="shared" si="58"/>
        <v/>
      </c>
      <c r="Y42" s="46" t="str">
        <f t="shared" ref="Y42:Y73" si="80">IF(I42="","",$BX$15)</f>
        <v/>
      </c>
      <c r="Z42" s="86" t="str">
        <f t="shared" ref="Z42:Z73" si="81">IFERROR(VLOOKUP(H42,$DM$10:$DN$165,2,FALSE),"")</f>
        <v/>
      </c>
      <c r="AA42" s="86" t="str">
        <f t="shared" ref="AA42:AA73" si="82">IFERROR(VLOOKUP(X42-1,$DP$10:$DQ$109,2,FALSE),"")</f>
        <v/>
      </c>
      <c r="AB42" s="86" t="str">
        <f t="shared" ref="AB42:AB73" si="83">IFERROR(ROUNDUP(F42/(Z42*AA42),0),"")</f>
        <v/>
      </c>
      <c r="AC42" s="86" t="str">
        <f t="shared" ref="AC42:AC73" si="84">IFERROR(VLOOKUP(F42,$DE$10:$DG$109,2,FALSE),"")</f>
        <v/>
      </c>
      <c r="AD42" s="86" t="str">
        <f t="shared" ref="AD42:AD73" si="85">IFERROR(VLOOKUP(AB42,$DI$10:$DK$109,2,FALSE),"")</f>
        <v/>
      </c>
      <c r="AE42" s="86" t="str">
        <f t="shared" ref="AE42:AE73" si="86">IFERROR(IF(V42="","",IF(G42=$CF$11,2,IF(G42=$CF$12,SQRT(3),""))),"")</f>
        <v/>
      </c>
      <c r="AF42" s="86" t="str">
        <f t="shared" ref="AF42:AF73" si="87">IFERROR(IF(V42="","",IF(((AE42*12.9*F42*V42)/1620)/E42*100&gt;3,0,3)),"")</f>
        <v/>
      </c>
      <c r="AG42" s="86" t="str">
        <f t="shared" ref="AG42:AG73" si="88">IFERROR(IF(V42="","",IF(((AE42*12.9*F42*V42)/2580)/E42*100&gt;3,0,3)),"")</f>
        <v/>
      </c>
      <c r="AH42" s="86" t="str">
        <f t="shared" ref="AH42:AH73" si="89">IFERROR(IF(V42="","",IF(((AE42*12.9*F42*V42)/4110)/E42*100&gt;3,0,3)),"")</f>
        <v/>
      </c>
      <c r="AI42" s="86" t="str">
        <f t="shared" ref="AI42:AI73" si="90">IFERROR(IF(V42="","",IF(((AE42*12.9*F42*V42)/6530)/E42*100&gt;3,0,3)),"")</f>
        <v/>
      </c>
      <c r="AJ42" s="86" t="str">
        <f t="shared" ref="AJ42:AJ73" si="91">IFERROR(IF(V42="","",IF(((AE42*12.9*F42*V42)/10380)/E42*100&gt;3,0,3)),"")</f>
        <v/>
      </c>
      <c r="AK42" s="86" t="str">
        <f t="shared" ref="AK42:AK73" si="92">IFERROR(IF(V42="","",IF(((AE42*12.9*F42*V42)/16510)/E42*100&gt;3,0,3)),"")</f>
        <v/>
      </c>
      <c r="AL42" s="86" t="str">
        <f t="shared" ref="AL42:AL73" si="93">IFERROR(IF(V42="","",IF(((AE42*12.9*F42*V42)/26240)/E42*100&gt;3,0,3)),"")</f>
        <v/>
      </c>
      <c r="AM42" s="86" t="str">
        <f t="shared" ref="AM42:AM73" si="94">IFERROR(IF(V42="","",IF(((AE42*12.9*F42*V42)/41740)/E42*100&gt;3,0,3)),"")</f>
        <v/>
      </c>
      <c r="AN42" s="86" t="str">
        <f t="shared" ref="AN42:AN73" si="95">IFERROR(IF(V42="","",IF(((AE42*12.9*F42*V42)/52620)/E42*100&gt;3,0,3)),"")</f>
        <v/>
      </c>
      <c r="AO42" s="86" t="str">
        <f t="shared" ref="AO42:AO73" si="96">IFERROR(IF(V42="","",IF(((AE42*12.9*F42*V42)/66360)/E42*100&gt;3,0,3)),"")</f>
        <v/>
      </c>
      <c r="AP42" s="86" t="str">
        <f t="shared" ref="AP42:AP73" si="97">IFERROR(IF(V42="","",IF(((AE42*12.9*F42*V42)/83690)/E42*100&gt;3,0,3)),"")</f>
        <v/>
      </c>
      <c r="AQ42" s="86" t="str">
        <f t="shared" si="59"/>
        <v/>
      </c>
      <c r="AR42" s="86" t="str">
        <f t="shared" ref="AR42:AR73" si="98">IF(Y42=$CB$11,MIN(AC42,AQ42,AD42),"")</f>
        <v/>
      </c>
      <c r="AS42" s="47" t="str">
        <f t="shared" ref="AS42:AS73" si="99">IF(I42="","",$BX$16)</f>
        <v/>
      </c>
      <c r="AT42" s="69" t="str">
        <f t="shared" ref="AT42:AT73" si="100">IF(Y42="","",IF(Y42=$CB$11,AR42,Y42))</f>
        <v/>
      </c>
      <c r="AU42" s="69" t="str">
        <f t="shared" ref="AU42:AU73" si="101">IFERROR(IF(Y42=$CB$11,X42*VLOOKUP(AT42,$DS$10:$DT$18,2,FALSE),X42*VLOOKUP(Y42,$DS$10:$DT$18,2,FALSE)),"")</f>
        <v/>
      </c>
      <c r="AV42" s="69" t="str">
        <f t="shared" ref="AV42:AV73" si="102">IFERROR(IF(Y42=$CB$11,X42*VLOOKUP(AT42,$DV$10:$DW$18,2,FALSE),X42*VLOOKUP(Y42,$DV$10:$DW$18,2,FALSE)),"")</f>
        <v/>
      </c>
      <c r="AW42" s="69" t="str">
        <f t="shared" si="60"/>
        <v/>
      </c>
      <c r="AX42" s="69" t="str">
        <f t="shared" si="61"/>
        <v/>
      </c>
      <c r="AY42" s="69" t="str">
        <f t="shared" ref="AY42:AY73" si="103">IF(AU42="","",IF(AW42&lt;=$DZ$10,$EA$10,IF(AW42&lt;=$DZ$11,$EA$11,IF(AW42&lt;=$DZ$12,$EA$12,IF(AW42&lt;=$DZ$13,$EA$13,IF(AW42&lt;=$DZ$14,$EA$14,IF(AW42&lt;=$DZ$15,$EA$15,IF(AW42&lt;=$DZ$16,$EA$16,IF(AW42&lt;$DZ$17,$EA$17,IF(AW42&lt;=$DZ$18,$EA$18,IF(AW42&lt;=$DZ$19,$EA$19,IF(AW42&lt;=$DZ$20,$EA$20))))))))))))</f>
        <v/>
      </c>
      <c r="AZ42" s="69" t="str">
        <f t="shared" ref="AZ42:AZ73" si="104">IF(AU42="","",IF(AX42&lt;=$DZ$10,$EA$10,IF(AX42&lt;=$DZ$11,$EA$11,IF(AX42&lt;=$DZ$12,$EA$12,IF(AX42&lt;=$DZ$13,$EA$13,IF(AX42&lt;=$DZ$14,$EA$14,IF(AX42&lt;=$DZ$15,$EA$15,IF(AX42&lt;=$DZ$16,$EA$16,IF(AX42&lt;$DZ$17,$EA$17,IF(AX42&lt;=$DZ$18,$EA$18,IF(AX42&lt;=$DZ$19,$EA$19,IF(AX42&lt;=$DZ$20,$EA$20))))))))))))</f>
        <v/>
      </c>
      <c r="BA42" s="69" t="str">
        <f t="shared" si="62"/>
        <v/>
      </c>
      <c r="BB42" s="69" t="str">
        <f t="shared" si="63"/>
        <v/>
      </c>
      <c r="BC42" s="70" t="str">
        <f t="shared" ref="BC42:BC73" si="105">IF(AU42="","",IF(BA42&lt;=$DY$10,$EA$10,IF(BA42&lt;=$DY$11,$EA$11,IF(BA42&lt;=$DY$12,$EA$12,IF(BA42&lt;=$DY$13,$EA$13,IF(BA42&lt;=$DY$14,$EA$14,IF(BA42&lt;=$DY$15,$EA$15,IF(BA42&lt;=$DY$16,$EA$16,IF(BA42&lt;$DY$17,$EA$17,IF(BA42&lt;=$DY$18,$EA$18,IF(BA42&lt;=$DY$19,$EA$19,IF(BA42&lt;=$DY$20,$EA$20))))))))))))</f>
        <v/>
      </c>
      <c r="BD42" s="70" t="str">
        <f t="shared" ref="BD42:BD73" si="106">IF(AV42="","",IF(BB42&lt;=$DY$10,$EA$10,IF(BB42&lt;=$DY$11,$EA$11,IF(BB42&lt;=$DY$12,$EA$12,IF(BB42&lt;=$DY$13,$EA$13,IF(BB42&lt;=$DY$14,$EA$14,IF(BB42&lt;=$DY$15,$EA$15,IF(BB42&lt;=$DY$16,$EA$16,IF(BB42&lt;$DY$17,$EA$17,IF(BB42&lt;=$DY$18,$EA$18,IF(BB42&lt;=$DY$19,$EA$19,IF(BB42&lt;=$DY$20,$EA$20))))))))))))</f>
        <v/>
      </c>
      <c r="BE42" s="70" t="str">
        <f t="shared" ref="BE42:BE73" si="107">IF(AS42=$CH$11,IF(W42=$CD$11,BC42,IF(W42=$CD$12,BD42,"")),"")</f>
        <v/>
      </c>
      <c r="BF42" s="85"/>
      <c r="BG42" s="82"/>
      <c r="BH42" s="64" t="str">
        <f t="shared" si="64"/>
        <v/>
      </c>
      <c r="BI42" s="69" t="str">
        <f t="shared" ref="BI42:BI73" si="108">F42</f>
        <v/>
      </c>
      <c r="BJ42" s="34" t="str">
        <f t="shared" ref="BJ42:BJ73" si="109">Q42</f>
        <v/>
      </c>
      <c r="BK42" s="87"/>
      <c r="BL42" s="34" t="str">
        <f t="shared" ref="BL42:BL73" si="110">IFERROR(VLOOKUP($BK42,$CS$10:$DC$128,CT$8,FALSE),"")</f>
        <v/>
      </c>
      <c r="BM42" s="64" t="str">
        <f t="shared" ref="BM42:BM74" si="111">IF(BK42="","",IF(BK42="Other",$BX$14,IF(BK42="None / Pigtail","N/A",$BX$14)))</f>
        <v/>
      </c>
      <c r="BN42" s="69" t="str">
        <f t="shared" ref="BN42:BN73" si="112">IFERROR(VLOOKUP(BK42,$CS$10:$DC$128,CU$8,FALSE),"")</f>
        <v/>
      </c>
      <c r="BO42" s="69" t="str">
        <f t="shared" si="49"/>
        <v/>
      </c>
      <c r="BP42" s="7" t="str">
        <f t="shared" ref="BP42:BP73" si="113">IFERROR(VLOOKUP($BK42,$CS$10:$DC$128,CW$8,FALSE),"")</f>
        <v/>
      </c>
      <c r="BQ42" s="7" t="str">
        <f t="shared" ref="BQ42:BQ73" si="114">IFERROR(VLOOKUP($BK42,$CS$10:$DC$128,CX$8,FALSE),"")</f>
        <v/>
      </c>
      <c r="BR42" s="7" t="str">
        <f t="shared" ref="BR42:BR73" si="115">IFERROR(VLOOKUP($BK42,$CS$10:$DC$128,CY$8,FALSE),"")</f>
        <v/>
      </c>
      <c r="BS42" s="110" t="str">
        <f t="shared" ref="BS42:BS73" si="116">IFERROR(VLOOKUP($BK42,$CS$10:$DC$128,CZ$8,FALSE),"")</f>
        <v/>
      </c>
      <c r="BT42" s="7" t="str">
        <f t="shared" ref="BT42:BT73" si="117">IFERROR(VLOOKUP($BK42,$CS$10:$DC$128,DA$8,FALSE),"")</f>
        <v/>
      </c>
      <c r="BU42" s="115" t="str">
        <f t="shared" ref="BU42:BU73" si="118">IF(BK42=$CS$10,$BX$12,IF(BK42="","",IF(I42="","",IF(R42=BT42,IF(Q42=BS42,IF(BR42=P42,IF(BQ42=O42,IF(BP42=N42,$BX$10,$BX$11),$BX$11),$BX$11),$BX$11),$BX$11))))</f>
        <v/>
      </c>
      <c r="BV42" s="67"/>
      <c r="CR42" s="9">
        <v>33</v>
      </c>
      <c r="CS42" s="6" t="s">
        <v>274</v>
      </c>
      <c r="CT42" s="6" t="s">
        <v>157</v>
      </c>
      <c r="CU42" s="6" t="s">
        <v>262</v>
      </c>
      <c r="CV42" s="6"/>
      <c r="CW42" s="6">
        <v>208</v>
      </c>
      <c r="CX42" s="6">
        <v>60</v>
      </c>
      <c r="CY42" s="6" t="s">
        <v>171</v>
      </c>
      <c r="CZ42" s="6">
        <v>3</v>
      </c>
      <c r="DA42" s="6">
        <v>5</v>
      </c>
      <c r="DB42" s="6"/>
      <c r="DC42" s="6"/>
      <c r="DE42" s="6">
        <v>33</v>
      </c>
      <c r="DF42" s="6">
        <v>10</v>
      </c>
      <c r="DG42" s="62">
        <v>10380</v>
      </c>
      <c r="DH42" s="63"/>
      <c r="DI42" s="6">
        <v>33</v>
      </c>
      <c r="DJ42" s="6">
        <v>10</v>
      </c>
      <c r="DK42" s="62">
        <v>10380</v>
      </c>
      <c r="DM42" s="6">
        <v>62</v>
      </c>
      <c r="DN42" s="6">
        <v>1</v>
      </c>
      <c r="DP42" s="53">
        <v>33</v>
      </c>
      <c r="DQ42" s="16">
        <v>0.4</v>
      </c>
    </row>
    <row r="43" spans="1:121" s="17" customFormat="1" ht="30" customHeight="1" x14ac:dyDescent="0.25">
      <c r="A43" s="104">
        <v>34</v>
      </c>
      <c r="B43" s="87"/>
      <c r="C43" s="64"/>
      <c r="D43" s="88"/>
      <c r="E43" s="82" t="str">
        <f t="shared" si="65"/>
        <v/>
      </c>
      <c r="F43" s="47" t="str">
        <f t="shared" si="66"/>
        <v/>
      </c>
      <c r="G43" s="47" t="str">
        <f t="shared" si="67"/>
        <v/>
      </c>
      <c r="H43" s="85" t="str">
        <f t="shared" si="68"/>
        <v/>
      </c>
      <c r="I43" s="87"/>
      <c r="J43" s="7" t="str">
        <f t="shared" si="69"/>
        <v/>
      </c>
      <c r="K43" s="64" t="str">
        <f t="shared" si="70"/>
        <v/>
      </c>
      <c r="L43" s="69" t="str">
        <f t="shared" si="71"/>
        <v/>
      </c>
      <c r="M43" s="69" t="str">
        <f t="shared" si="72"/>
        <v/>
      </c>
      <c r="N43" s="7" t="str">
        <f t="shared" si="73"/>
        <v/>
      </c>
      <c r="O43" s="7" t="str">
        <f t="shared" si="74"/>
        <v/>
      </c>
      <c r="P43" s="7" t="str">
        <f t="shared" si="75"/>
        <v/>
      </c>
      <c r="Q43" s="7" t="str">
        <f t="shared" si="76"/>
        <v/>
      </c>
      <c r="R43" s="114" t="str">
        <f t="shared" si="77"/>
        <v/>
      </c>
      <c r="S43" s="82"/>
      <c r="T43" s="89" t="str">
        <f t="shared" si="13"/>
        <v/>
      </c>
      <c r="U43" s="90"/>
      <c r="V43" s="82" t="str">
        <f t="shared" si="78"/>
        <v/>
      </c>
      <c r="W43" s="46" t="str">
        <f t="shared" si="79"/>
        <v/>
      </c>
      <c r="X43" s="34" t="str">
        <f t="shared" si="58"/>
        <v/>
      </c>
      <c r="Y43" s="46" t="str">
        <f t="shared" si="80"/>
        <v/>
      </c>
      <c r="Z43" s="86" t="str">
        <f t="shared" si="81"/>
        <v/>
      </c>
      <c r="AA43" s="86" t="str">
        <f t="shared" si="82"/>
        <v/>
      </c>
      <c r="AB43" s="86" t="str">
        <f t="shared" si="83"/>
        <v/>
      </c>
      <c r="AC43" s="86" t="str">
        <f t="shared" si="84"/>
        <v/>
      </c>
      <c r="AD43" s="86" t="str">
        <f t="shared" si="85"/>
        <v/>
      </c>
      <c r="AE43" s="86" t="str">
        <f t="shared" si="86"/>
        <v/>
      </c>
      <c r="AF43" s="86" t="str">
        <f t="shared" si="87"/>
        <v/>
      </c>
      <c r="AG43" s="86" t="str">
        <f t="shared" si="88"/>
        <v/>
      </c>
      <c r="AH43" s="86" t="str">
        <f t="shared" si="89"/>
        <v/>
      </c>
      <c r="AI43" s="86" t="str">
        <f t="shared" si="90"/>
        <v/>
      </c>
      <c r="AJ43" s="86" t="str">
        <f t="shared" si="91"/>
        <v/>
      </c>
      <c r="AK43" s="86" t="str">
        <f t="shared" si="92"/>
        <v/>
      </c>
      <c r="AL43" s="86" t="str">
        <f t="shared" si="93"/>
        <v/>
      </c>
      <c r="AM43" s="86" t="str">
        <f t="shared" si="94"/>
        <v/>
      </c>
      <c r="AN43" s="86" t="str">
        <f t="shared" si="95"/>
        <v/>
      </c>
      <c r="AO43" s="86" t="str">
        <f t="shared" si="96"/>
        <v/>
      </c>
      <c r="AP43" s="86" t="str">
        <f t="shared" si="97"/>
        <v/>
      </c>
      <c r="AQ43" s="86" t="str">
        <f t="shared" si="59"/>
        <v/>
      </c>
      <c r="AR43" s="86" t="str">
        <f t="shared" si="98"/>
        <v/>
      </c>
      <c r="AS43" s="47" t="str">
        <f t="shared" si="99"/>
        <v/>
      </c>
      <c r="AT43" s="69" t="str">
        <f t="shared" si="100"/>
        <v/>
      </c>
      <c r="AU43" s="69" t="str">
        <f t="shared" si="101"/>
        <v/>
      </c>
      <c r="AV43" s="69" t="str">
        <f t="shared" si="102"/>
        <v/>
      </c>
      <c r="AW43" s="69" t="str">
        <f t="shared" si="60"/>
        <v/>
      </c>
      <c r="AX43" s="69" t="str">
        <f t="shared" si="61"/>
        <v/>
      </c>
      <c r="AY43" s="69" t="str">
        <f t="shared" si="103"/>
        <v/>
      </c>
      <c r="AZ43" s="69" t="str">
        <f t="shared" si="104"/>
        <v/>
      </c>
      <c r="BA43" s="69" t="str">
        <f t="shared" si="62"/>
        <v/>
      </c>
      <c r="BB43" s="69" t="str">
        <f t="shared" si="63"/>
        <v/>
      </c>
      <c r="BC43" s="70" t="str">
        <f t="shared" si="105"/>
        <v/>
      </c>
      <c r="BD43" s="70" t="str">
        <f t="shared" si="106"/>
        <v/>
      </c>
      <c r="BE43" s="70" t="str">
        <f t="shared" si="107"/>
        <v/>
      </c>
      <c r="BF43" s="85"/>
      <c r="BG43" s="82"/>
      <c r="BH43" s="64" t="str">
        <f t="shared" si="64"/>
        <v/>
      </c>
      <c r="BI43" s="69" t="str">
        <f t="shared" si="108"/>
        <v/>
      </c>
      <c r="BJ43" s="34" t="str">
        <f t="shared" si="109"/>
        <v/>
      </c>
      <c r="BK43" s="87"/>
      <c r="BL43" s="34" t="str">
        <f t="shared" si="110"/>
        <v/>
      </c>
      <c r="BM43" s="64" t="str">
        <f t="shared" si="111"/>
        <v/>
      </c>
      <c r="BN43" s="69" t="str">
        <f t="shared" si="112"/>
        <v/>
      </c>
      <c r="BO43" s="69" t="str">
        <f t="shared" si="49"/>
        <v/>
      </c>
      <c r="BP43" s="7" t="str">
        <f t="shared" si="113"/>
        <v/>
      </c>
      <c r="BQ43" s="7" t="str">
        <f t="shared" si="114"/>
        <v/>
      </c>
      <c r="BR43" s="7" t="str">
        <f t="shared" si="115"/>
        <v/>
      </c>
      <c r="BS43" s="110" t="str">
        <f t="shared" si="116"/>
        <v/>
      </c>
      <c r="BT43" s="7" t="str">
        <f t="shared" si="117"/>
        <v/>
      </c>
      <c r="BU43" s="115" t="str">
        <f t="shared" si="118"/>
        <v/>
      </c>
      <c r="BV43" s="67"/>
      <c r="CR43" s="9">
        <v>34</v>
      </c>
      <c r="CS43" s="6" t="s">
        <v>139</v>
      </c>
      <c r="CT43" s="6" t="s">
        <v>156</v>
      </c>
      <c r="CU43" s="6" t="s">
        <v>262</v>
      </c>
      <c r="CV43" s="6"/>
      <c r="CW43" s="6" t="s">
        <v>197</v>
      </c>
      <c r="CX43" s="6">
        <v>60</v>
      </c>
      <c r="CY43" s="6" t="s">
        <v>171</v>
      </c>
      <c r="CZ43" s="6">
        <v>4</v>
      </c>
      <c r="DA43" s="6">
        <v>5</v>
      </c>
      <c r="DB43" s="6"/>
      <c r="DC43" s="6"/>
      <c r="DE43" s="6">
        <v>34</v>
      </c>
      <c r="DF43" s="6">
        <v>10</v>
      </c>
      <c r="DG43" s="62">
        <v>10380</v>
      </c>
      <c r="DH43" s="63"/>
      <c r="DI43" s="6">
        <v>34</v>
      </c>
      <c r="DJ43" s="6">
        <v>10</v>
      </c>
      <c r="DK43" s="62">
        <v>10380</v>
      </c>
      <c r="DM43" s="6">
        <v>63</v>
      </c>
      <c r="DN43" s="6">
        <v>1</v>
      </c>
      <c r="DP43" s="53">
        <v>34</v>
      </c>
      <c r="DQ43" s="16">
        <v>0.4</v>
      </c>
    </row>
    <row r="44" spans="1:121" s="17" customFormat="1" ht="30" customHeight="1" x14ac:dyDescent="0.25">
      <c r="A44" s="104">
        <v>35</v>
      </c>
      <c r="B44" s="87"/>
      <c r="C44" s="64"/>
      <c r="D44" s="88"/>
      <c r="E44" s="82" t="str">
        <f t="shared" si="65"/>
        <v/>
      </c>
      <c r="F44" s="47" t="str">
        <f t="shared" si="66"/>
        <v/>
      </c>
      <c r="G44" s="47" t="str">
        <f t="shared" si="67"/>
        <v/>
      </c>
      <c r="H44" s="85" t="str">
        <f t="shared" si="68"/>
        <v/>
      </c>
      <c r="I44" s="87"/>
      <c r="J44" s="7" t="str">
        <f t="shared" si="69"/>
        <v/>
      </c>
      <c r="K44" s="64" t="str">
        <f t="shared" si="70"/>
        <v/>
      </c>
      <c r="L44" s="69" t="str">
        <f t="shared" si="71"/>
        <v/>
      </c>
      <c r="M44" s="69" t="str">
        <f t="shared" si="72"/>
        <v/>
      </c>
      <c r="N44" s="7" t="str">
        <f t="shared" si="73"/>
        <v/>
      </c>
      <c r="O44" s="7" t="str">
        <f t="shared" si="74"/>
        <v/>
      </c>
      <c r="P44" s="7" t="str">
        <f t="shared" si="75"/>
        <v/>
      </c>
      <c r="Q44" s="7" t="str">
        <f t="shared" si="76"/>
        <v/>
      </c>
      <c r="R44" s="114" t="str">
        <f t="shared" si="77"/>
        <v/>
      </c>
      <c r="S44" s="82"/>
      <c r="T44" s="89" t="str">
        <f t="shared" si="13"/>
        <v/>
      </c>
      <c r="U44" s="90"/>
      <c r="V44" s="82" t="str">
        <f t="shared" si="78"/>
        <v/>
      </c>
      <c r="W44" s="46" t="str">
        <f t="shared" si="79"/>
        <v/>
      </c>
      <c r="X44" s="34" t="str">
        <f t="shared" si="58"/>
        <v/>
      </c>
      <c r="Y44" s="46" t="str">
        <f t="shared" si="80"/>
        <v/>
      </c>
      <c r="Z44" s="86" t="str">
        <f t="shared" si="81"/>
        <v/>
      </c>
      <c r="AA44" s="86" t="str">
        <f t="shared" si="82"/>
        <v/>
      </c>
      <c r="AB44" s="86" t="str">
        <f t="shared" si="83"/>
        <v/>
      </c>
      <c r="AC44" s="86" t="str">
        <f t="shared" si="84"/>
        <v/>
      </c>
      <c r="AD44" s="86" t="str">
        <f t="shared" si="85"/>
        <v/>
      </c>
      <c r="AE44" s="86" t="str">
        <f t="shared" si="86"/>
        <v/>
      </c>
      <c r="AF44" s="86" t="str">
        <f t="shared" si="87"/>
        <v/>
      </c>
      <c r="AG44" s="86" t="str">
        <f t="shared" si="88"/>
        <v/>
      </c>
      <c r="AH44" s="86" t="str">
        <f t="shared" si="89"/>
        <v/>
      </c>
      <c r="AI44" s="86" t="str">
        <f t="shared" si="90"/>
        <v/>
      </c>
      <c r="AJ44" s="86" t="str">
        <f t="shared" si="91"/>
        <v/>
      </c>
      <c r="AK44" s="86" t="str">
        <f t="shared" si="92"/>
        <v/>
      </c>
      <c r="AL44" s="86" t="str">
        <f t="shared" si="93"/>
        <v/>
      </c>
      <c r="AM44" s="86" t="str">
        <f t="shared" si="94"/>
        <v/>
      </c>
      <c r="AN44" s="86" t="str">
        <f t="shared" si="95"/>
        <v/>
      </c>
      <c r="AO44" s="86" t="str">
        <f t="shared" si="96"/>
        <v/>
      </c>
      <c r="AP44" s="86" t="str">
        <f t="shared" si="97"/>
        <v/>
      </c>
      <c r="AQ44" s="86" t="str">
        <f t="shared" si="59"/>
        <v/>
      </c>
      <c r="AR44" s="86" t="str">
        <f t="shared" si="98"/>
        <v/>
      </c>
      <c r="AS44" s="47" t="str">
        <f t="shared" si="99"/>
        <v/>
      </c>
      <c r="AT44" s="69" t="str">
        <f t="shared" si="100"/>
        <v/>
      </c>
      <c r="AU44" s="69" t="str">
        <f t="shared" si="101"/>
        <v/>
      </c>
      <c r="AV44" s="69" t="str">
        <f t="shared" si="102"/>
        <v/>
      </c>
      <c r="AW44" s="69" t="str">
        <f t="shared" si="60"/>
        <v/>
      </c>
      <c r="AX44" s="69" t="str">
        <f t="shared" si="61"/>
        <v/>
      </c>
      <c r="AY44" s="69" t="str">
        <f t="shared" si="103"/>
        <v/>
      </c>
      <c r="AZ44" s="69" t="str">
        <f t="shared" si="104"/>
        <v/>
      </c>
      <c r="BA44" s="69" t="str">
        <f t="shared" si="62"/>
        <v/>
      </c>
      <c r="BB44" s="69" t="str">
        <f t="shared" si="63"/>
        <v/>
      </c>
      <c r="BC44" s="70" t="str">
        <f t="shared" si="105"/>
        <v/>
      </c>
      <c r="BD44" s="70" t="str">
        <f t="shared" si="106"/>
        <v/>
      </c>
      <c r="BE44" s="70" t="str">
        <f t="shared" si="107"/>
        <v/>
      </c>
      <c r="BF44" s="85"/>
      <c r="BG44" s="82"/>
      <c r="BH44" s="64" t="str">
        <f t="shared" si="64"/>
        <v/>
      </c>
      <c r="BI44" s="69" t="str">
        <f t="shared" si="108"/>
        <v/>
      </c>
      <c r="BJ44" s="34" t="str">
        <f t="shared" si="109"/>
        <v/>
      </c>
      <c r="BK44" s="87"/>
      <c r="BL44" s="34" t="str">
        <f t="shared" si="110"/>
        <v/>
      </c>
      <c r="BM44" s="64" t="str">
        <f t="shared" si="111"/>
        <v/>
      </c>
      <c r="BN44" s="69" t="str">
        <f t="shared" si="112"/>
        <v/>
      </c>
      <c r="BO44" s="69" t="str">
        <f t="shared" si="49"/>
        <v/>
      </c>
      <c r="BP44" s="7" t="str">
        <f t="shared" si="113"/>
        <v/>
      </c>
      <c r="BQ44" s="7" t="str">
        <f t="shared" si="114"/>
        <v/>
      </c>
      <c r="BR44" s="7" t="str">
        <f t="shared" si="115"/>
        <v/>
      </c>
      <c r="BS44" s="110" t="str">
        <f t="shared" si="116"/>
        <v/>
      </c>
      <c r="BT44" s="7" t="str">
        <f t="shared" si="117"/>
        <v/>
      </c>
      <c r="BU44" s="115" t="str">
        <f t="shared" si="118"/>
        <v/>
      </c>
      <c r="BV44" s="67"/>
      <c r="CR44" s="9">
        <v>35</v>
      </c>
      <c r="CS44" s="6" t="s">
        <v>140</v>
      </c>
      <c r="CT44" s="6" t="s">
        <v>155</v>
      </c>
      <c r="CU44" s="53" t="s">
        <v>281</v>
      </c>
      <c r="CV44" s="6"/>
      <c r="CW44" s="6" t="s">
        <v>197</v>
      </c>
      <c r="CX44" s="6">
        <v>60</v>
      </c>
      <c r="CY44" s="6" t="s">
        <v>171</v>
      </c>
      <c r="CZ44" s="6">
        <v>4</v>
      </c>
      <c r="DA44" s="6">
        <v>5</v>
      </c>
      <c r="DB44" s="6"/>
      <c r="DC44" s="6"/>
      <c r="DE44" s="6">
        <v>35</v>
      </c>
      <c r="DF44" s="6">
        <v>10</v>
      </c>
      <c r="DG44" s="62">
        <v>10380</v>
      </c>
      <c r="DH44" s="63"/>
      <c r="DI44" s="6">
        <v>35</v>
      </c>
      <c r="DJ44" s="6">
        <v>10</v>
      </c>
      <c r="DK44" s="62">
        <v>10380</v>
      </c>
      <c r="DM44" s="6">
        <v>64</v>
      </c>
      <c r="DN44" s="6">
        <v>1</v>
      </c>
      <c r="DP44" s="53">
        <v>35</v>
      </c>
      <c r="DQ44" s="16">
        <v>0.4</v>
      </c>
    </row>
    <row r="45" spans="1:121" s="17" customFormat="1" ht="30" customHeight="1" x14ac:dyDescent="0.25">
      <c r="A45" s="104">
        <v>36</v>
      </c>
      <c r="B45" s="87"/>
      <c r="C45" s="64"/>
      <c r="D45" s="88"/>
      <c r="E45" s="82" t="str">
        <f t="shared" si="65"/>
        <v/>
      </c>
      <c r="F45" s="47" t="str">
        <f t="shared" si="66"/>
        <v/>
      </c>
      <c r="G45" s="47" t="str">
        <f t="shared" si="67"/>
        <v/>
      </c>
      <c r="H45" s="85" t="str">
        <f t="shared" si="68"/>
        <v/>
      </c>
      <c r="I45" s="87"/>
      <c r="J45" s="7" t="str">
        <f t="shared" si="69"/>
        <v/>
      </c>
      <c r="K45" s="64" t="str">
        <f t="shared" si="70"/>
        <v/>
      </c>
      <c r="L45" s="69" t="str">
        <f t="shared" si="71"/>
        <v/>
      </c>
      <c r="M45" s="69" t="str">
        <f t="shared" si="72"/>
        <v/>
      </c>
      <c r="N45" s="7" t="str">
        <f t="shared" si="73"/>
        <v/>
      </c>
      <c r="O45" s="7" t="str">
        <f t="shared" si="74"/>
        <v/>
      </c>
      <c r="P45" s="7" t="str">
        <f t="shared" si="75"/>
        <v/>
      </c>
      <c r="Q45" s="7" t="str">
        <f t="shared" si="76"/>
        <v/>
      </c>
      <c r="R45" s="114" t="str">
        <f t="shared" si="77"/>
        <v/>
      </c>
      <c r="S45" s="82"/>
      <c r="T45" s="89" t="str">
        <f t="shared" si="13"/>
        <v/>
      </c>
      <c r="U45" s="90"/>
      <c r="V45" s="82" t="str">
        <f t="shared" si="78"/>
        <v/>
      </c>
      <c r="W45" s="46" t="str">
        <f t="shared" si="79"/>
        <v/>
      </c>
      <c r="X45" s="34" t="str">
        <f t="shared" si="58"/>
        <v/>
      </c>
      <c r="Y45" s="46" t="str">
        <f t="shared" si="80"/>
        <v/>
      </c>
      <c r="Z45" s="86" t="str">
        <f t="shared" si="81"/>
        <v/>
      </c>
      <c r="AA45" s="86" t="str">
        <f t="shared" si="82"/>
        <v/>
      </c>
      <c r="AB45" s="86" t="str">
        <f t="shared" si="83"/>
        <v/>
      </c>
      <c r="AC45" s="86" t="str">
        <f t="shared" si="84"/>
        <v/>
      </c>
      <c r="AD45" s="86" t="str">
        <f t="shared" si="85"/>
        <v/>
      </c>
      <c r="AE45" s="86" t="str">
        <f t="shared" si="86"/>
        <v/>
      </c>
      <c r="AF45" s="86" t="str">
        <f t="shared" si="87"/>
        <v/>
      </c>
      <c r="AG45" s="86" t="str">
        <f t="shared" si="88"/>
        <v/>
      </c>
      <c r="AH45" s="86" t="str">
        <f t="shared" si="89"/>
        <v/>
      </c>
      <c r="AI45" s="86" t="str">
        <f t="shared" si="90"/>
        <v/>
      </c>
      <c r="AJ45" s="86" t="str">
        <f t="shared" si="91"/>
        <v/>
      </c>
      <c r="AK45" s="86" t="str">
        <f t="shared" si="92"/>
        <v/>
      </c>
      <c r="AL45" s="86" t="str">
        <f t="shared" si="93"/>
        <v/>
      </c>
      <c r="AM45" s="86" t="str">
        <f t="shared" si="94"/>
        <v/>
      </c>
      <c r="AN45" s="86" t="str">
        <f t="shared" si="95"/>
        <v/>
      </c>
      <c r="AO45" s="86" t="str">
        <f t="shared" si="96"/>
        <v/>
      </c>
      <c r="AP45" s="86" t="str">
        <f t="shared" si="97"/>
        <v/>
      </c>
      <c r="AQ45" s="86" t="str">
        <f t="shared" si="59"/>
        <v/>
      </c>
      <c r="AR45" s="86" t="str">
        <f t="shared" si="98"/>
        <v/>
      </c>
      <c r="AS45" s="47" t="str">
        <f t="shared" si="99"/>
        <v/>
      </c>
      <c r="AT45" s="69" t="str">
        <f t="shared" si="100"/>
        <v/>
      </c>
      <c r="AU45" s="69" t="str">
        <f t="shared" si="101"/>
        <v/>
      </c>
      <c r="AV45" s="69" t="str">
        <f t="shared" si="102"/>
        <v/>
      </c>
      <c r="AW45" s="69" t="str">
        <f t="shared" si="60"/>
        <v/>
      </c>
      <c r="AX45" s="69" t="str">
        <f t="shared" si="61"/>
        <v/>
      </c>
      <c r="AY45" s="69" t="str">
        <f t="shared" si="103"/>
        <v/>
      </c>
      <c r="AZ45" s="69" t="str">
        <f t="shared" si="104"/>
        <v/>
      </c>
      <c r="BA45" s="69" t="str">
        <f t="shared" si="62"/>
        <v/>
      </c>
      <c r="BB45" s="69" t="str">
        <f t="shared" si="63"/>
        <v/>
      </c>
      <c r="BC45" s="70" t="str">
        <f t="shared" si="105"/>
        <v/>
      </c>
      <c r="BD45" s="70" t="str">
        <f t="shared" si="106"/>
        <v/>
      </c>
      <c r="BE45" s="70" t="str">
        <f t="shared" si="107"/>
        <v/>
      </c>
      <c r="BF45" s="85"/>
      <c r="BG45" s="82"/>
      <c r="BH45" s="64" t="str">
        <f t="shared" si="64"/>
        <v/>
      </c>
      <c r="BI45" s="69" t="str">
        <f t="shared" si="108"/>
        <v/>
      </c>
      <c r="BJ45" s="34" t="str">
        <f t="shared" si="109"/>
        <v/>
      </c>
      <c r="BK45" s="87"/>
      <c r="BL45" s="34" t="str">
        <f t="shared" si="110"/>
        <v/>
      </c>
      <c r="BM45" s="64" t="str">
        <f t="shared" si="111"/>
        <v/>
      </c>
      <c r="BN45" s="69" t="str">
        <f t="shared" si="112"/>
        <v/>
      </c>
      <c r="BO45" s="69" t="str">
        <f t="shared" si="49"/>
        <v/>
      </c>
      <c r="BP45" s="7" t="str">
        <f t="shared" si="113"/>
        <v/>
      </c>
      <c r="BQ45" s="7" t="str">
        <f t="shared" si="114"/>
        <v/>
      </c>
      <c r="BR45" s="7" t="str">
        <f t="shared" si="115"/>
        <v/>
      </c>
      <c r="BS45" s="110" t="str">
        <f t="shared" si="116"/>
        <v/>
      </c>
      <c r="BT45" s="7" t="str">
        <f t="shared" si="117"/>
        <v/>
      </c>
      <c r="BU45" s="115" t="str">
        <f t="shared" si="118"/>
        <v/>
      </c>
      <c r="BV45" s="67"/>
      <c r="CR45" s="9">
        <v>36</v>
      </c>
      <c r="CS45" s="6" t="s">
        <v>13</v>
      </c>
      <c r="CT45" s="6" t="s">
        <v>157</v>
      </c>
      <c r="CU45" s="6" t="s">
        <v>269</v>
      </c>
      <c r="CV45" s="6"/>
      <c r="CW45" s="6" t="s">
        <v>260</v>
      </c>
      <c r="CX45" s="6">
        <v>40</v>
      </c>
      <c r="CY45" s="6" t="s">
        <v>171</v>
      </c>
      <c r="CZ45" s="6">
        <v>4</v>
      </c>
      <c r="DA45" s="6">
        <v>5</v>
      </c>
      <c r="DB45" s="6"/>
      <c r="DC45" s="6"/>
      <c r="DE45" s="6">
        <v>36</v>
      </c>
      <c r="DF45" s="6">
        <v>8</v>
      </c>
      <c r="DG45" s="62">
        <v>16510</v>
      </c>
      <c r="DH45" s="63"/>
      <c r="DI45" s="6">
        <v>36</v>
      </c>
      <c r="DJ45" s="6">
        <v>10</v>
      </c>
      <c r="DK45" s="62">
        <v>10380</v>
      </c>
      <c r="DM45" s="6">
        <v>65</v>
      </c>
      <c r="DN45" s="6">
        <v>1</v>
      </c>
      <c r="DP45" s="53">
        <v>36</v>
      </c>
      <c r="DQ45" s="16">
        <v>0.4</v>
      </c>
    </row>
    <row r="46" spans="1:121" s="17" customFormat="1" ht="30" customHeight="1" x14ac:dyDescent="0.25">
      <c r="A46" s="104">
        <v>37</v>
      </c>
      <c r="B46" s="87"/>
      <c r="C46" s="64"/>
      <c r="D46" s="88"/>
      <c r="E46" s="82" t="str">
        <f t="shared" si="65"/>
        <v/>
      </c>
      <c r="F46" s="47" t="str">
        <f t="shared" si="66"/>
        <v/>
      </c>
      <c r="G46" s="47" t="str">
        <f t="shared" si="67"/>
        <v/>
      </c>
      <c r="H46" s="85" t="str">
        <f t="shared" si="68"/>
        <v/>
      </c>
      <c r="I46" s="87"/>
      <c r="J46" s="7" t="str">
        <f t="shared" si="69"/>
        <v/>
      </c>
      <c r="K46" s="64" t="str">
        <f t="shared" si="70"/>
        <v/>
      </c>
      <c r="L46" s="69" t="str">
        <f t="shared" si="71"/>
        <v/>
      </c>
      <c r="M46" s="69" t="str">
        <f t="shared" si="72"/>
        <v/>
      </c>
      <c r="N46" s="7" t="str">
        <f t="shared" si="73"/>
        <v/>
      </c>
      <c r="O46" s="7" t="str">
        <f t="shared" si="74"/>
        <v/>
      </c>
      <c r="P46" s="7" t="str">
        <f t="shared" si="75"/>
        <v/>
      </c>
      <c r="Q46" s="7" t="str">
        <f t="shared" si="76"/>
        <v/>
      </c>
      <c r="R46" s="114" t="str">
        <f t="shared" si="77"/>
        <v/>
      </c>
      <c r="S46" s="82"/>
      <c r="T46" s="89" t="str">
        <f t="shared" si="13"/>
        <v/>
      </c>
      <c r="U46" s="90"/>
      <c r="V46" s="82" t="str">
        <f t="shared" si="78"/>
        <v/>
      </c>
      <c r="W46" s="46" t="str">
        <f t="shared" si="79"/>
        <v/>
      </c>
      <c r="X46" s="34" t="str">
        <f t="shared" si="58"/>
        <v/>
      </c>
      <c r="Y46" s="46" t="str">
        <f t="shared" si="80"/>
        <v/>
      </c>
      <c r="Z46" s="86" t="str">
        <f t="shared" si="81"/>
        <v/>
      </c>
      <c r="AA46" s="86" t="str">
        <f t="shared" si="82"/>
        <v/>
      </c>
      <c r="AB46" s="86" t="str">
        <f t="shared" si="83"/>
        <v/>
      </c>
      <c r="AC46" s="86" t="str">
        <f t="shared" si="84"/>
        <v/>
      </c>
      <c r="AD46" s="86" t="str">
        <f t="shared" si="85"/>
        <v/>
      </c>
      <c r="AE46" s="86" t="str">
        <f t="shared" si="86"/>
        <v/>
      </c>
      <c r="AF46" s="86" t="str">
        <f t="shared" si="87"/>
        <v/>
      </c>
      <c r="AG46" s="86" t="str">
        <f t="shared" si="88"/>
        <v/>
      </c>
      <c r="AH46" s="86" t="str">
        <f t="shared" si="89"/>
        <v/>
      </c>
      <c r="AI46" s="86" t="str">
        <f t="shared" si="90"/>
        <v/>
      </c>
      <c r="AJ46" s="86" t="str">
        <f t="shared" si="91"/>
        <v/>
      </c>
      <c r="AK46" s="86" t="str">
        <f t="shared" si="92"/>
        <v/>
      </c>
      <c r="AL46" s="86" t="str">
        <f t="shared" si="93"/>
        <v/>
      </c>
      <c r="AM46" s="86" t="str">
        <f t="shared" si="94"/>
        <v/>
      </c>
      <c r="AN46" s="86" t="str">
        <f t="shared" si="95"/>
        <v/>
      </c>
      <c r="AO46" s="86" t="str">
        <f t="shared" si="96"/>
        <v/>
      </c>
      <c r="AP46" s="86" t="str">
        <f t="shared" si="97"/>
        <v/>
      </c>
      <c r="AQ46" s="86" t="str">
        <f t="shared" si="59"/>
        <v/>
      </c>
      <c r="AR46" s="86" t="str">
        <f t="shared" si="98"/>
        <v/>
      </c>
      <c r="AS46" s="47" t="str">
        <f t="shared" si="99"/>
        <v/>
      </c>
      <c r="AT46" s="69" t="str">
        <f t="shared" si="100"/>
        <v/>
      </c>
      <c r="AU46" s="69" t="str">
        <f t="shared" si="101"/>
        <v/>
      </c>
      <c r="AV46" s="69" t="str">
        <f t="shared" si="102"/>
        <v/>
      </c>
      <c r="AW46" s="69" t="str">
        <f t="shared" si="60"/>
        <v/>
      </c>
      <c r="AX46" s="69" t="str">
        <f t="shared" si="61"/>
        <v/>
      </c>
      <c r="AY46" s="69" t="str">
        <f t="shared" si="103"/>
        <v/>
      </c>
      <c r="AZ46" s="69" t="str">
        <f t="shared" si="104"/>
        <v/>
      </c>
      <c r="BA46" s="69" t="str">
        <f t="shared" si="62"/>
        <v/>
      </c>
      <c r="BB46" s="69" t="str">
        <f t="shared" si="63"/>
        <v/>
      </c>
      <c r="BC46" s="70" t="str">
        <f t="shared" si="105"/>
        <v/>
      </c>
      <c r="BD46" s="70" t="str">
        <f t="shared" si="106"/>
        <v/>
      </c>
      <c r="BE46" s="70" t="str">
        <f t="shared" si="107"/>
        <v/>
      </c>
      <c r="BF46" s="85"/>
      <c r="BG46" s="82"/>
      <c r="BH46" s="64" t="str">
        <f t="shared" si="64"/>
        <v/>
      </c>
      <c r="BI46" s="69" t="str">
        <f t="shared" si="108"/>
        <v/>
      </c>
      <c r="BJ46" s="34" t="str">
        <f t="shared" si="109"/>
        <v/>
      </c>
      <c r="BK46" s="87"/>
      <c r="BL46" s="34" t="str">
        <f t="shared" si="110"/>
        <v/>
      </c>
      <c r="BM46" s="64" t="str">
        <f t="shared" si="111"/>
        <v/>
      </c>
      <c r="BN46" s="69" t="str">
        <f t="shared" si="112"/>
        <v/>
      </c>
      <c r="BO46" s="69" t="str">
        <f t="shared" si="49"/>
        <v/>
      </c>
      <c r="BP46" s="7" t="str">
        <f t="shared" si="113"/>
        <v/>
      </c>
      <c r="BQ46" s="7" t="str">
        <f t="shared" si="114"/>
        <v/>
      </c>
      <c r="BR46" s="7" t="str">
        <f t="shared" si="115"/>
        <v/>
      </c>
      <c r="BS46" s="110" t="str">
        <f t="shared" si="116"/>
        <v/>
      </c>
      <c r="BT46" s="7" t="str">
        <f t="shared" si="117"/>
        <v/>
      </c>
      <c r="BU46" s="115" t="str">
        <f t="shared" si="118"/>
        <v/>
      </c>
      <c r="BV46" s="67"/>
      <c r="CR46" s="9">
        <v>37</v>
      </c>
      <c r="CS46" s="6" t="s">
        <v>14</v>
      </c>
      <c r="CT46" s="6" t="s">
        <v>155</v>
      </c>
      <c r="CU46" s="53" t="s">
        <v>281</v>
      </c>
      <c r="CV46" s="6"/>
      <c r="CW46" s="6">
        <v>208</v>
      </c>
      <c r="CX46" s="6">
        <v>15</v>
      </c>
      <c r="CY46" s="6" t="s">
        <v>170</v>
      </c>
      <c r="CZ46" s="6">
        <v>2</v>
      </c>
      <c r="DA46" s="6">
        <v>3</v>
      </c>
      <c r="DB46" s="6"/>
      <c r="DC46" s="6"/>
      <c r="DE46" s="6">
        <v>37</v>
      </c>
      <c r="DF46" s="6">
        <v>8</v>
      </c>
      <c r="DG46" s="62">
        <v>16510</v>
      </c>
      <c r="DH46" s="63"/>
      <c r="DI46" s="6">
        <v>37</v>
      </c>
      <c r="DJ46" s="6">
        <v>10</v>
      </c>
      <c r="DK46" s="62">
        <v>10380</v>
      </c>
      <c r="DM46" s="6">
        <v>66</v>
      </c>
      <c r="DN46" s="6">
        <v>1</v>
      </c>
      <c r="DP46" s="53">
        <v>37</v>
      </c>
      <c r="DQ46" s="16">
        <v>0.4</v>
      </c>
    </row>
    <row r="47" spans="1:121" s="17" customFormat="1" ht="30" customHeight="1" x14ac:dyDescent="0.25">
      <c r="A47" s="104">
        <v>38</v>
      </c>
      <c r="B47" s="87"/>
      <c r="C47" s="64"/>
      <c r="D47" s="88"/>
      <c r="E47" s="82" t="str">
        <f t="shared" si="65"/>
        <v/>
      </c>
      <c r="F47" s="47" t="str">
        <f t="shared" si="66"/>
        <v/>
      </c>
      <c r="G47" s="47" t="str">
        <f t="shared" si="67"/>
        <v/>
      </c>
      <c r="H47" s="85" t="str">
        <f t="shared" si="68"/>
        <v/>
      </c>
      <c r="I47" s="87"/>
      <c r="J47" s="7" t="str">
        <f t="shared" si="69"/>
        <v/>
      </c>
      <c r="K47" s="64" t="str">
        <f t="shared" si="70"/>
        <v/>
      </c>
      <c r="L47" s="69" t="str">
        <f t="shared" si="71"/>
        <v/>
      </c>
      <c r="M47" s="69" t="str">
        <f t="shared" si="72"/>
        <v/>
      </c>
      <c r="N47" s="7" t="str">
        <f t="shared" si="73"/>
        <v/>
      </c>
      <c r="O47" s="7" t="str">
        <f t="shared" si="74"/>
        <v/>
      </c>
      <c r="P47" s="7" t="str">
        <f t="shared" si="75"/>
        <v/>
      </c>
      <c r="Q47" s="7" t="str">
        <f t="shared" si="76"/>
        <v/>
      </c>
      <c r="R47" s="114" t="str">
        <f t="shared" si="77"/>
        <v/>
      </c>
      <c r="S47" s="82"/>
      <c r="T47" s="89" t="str">
        <f t="shared" si="13"/>
        <v/>
      </c>
      <c r="U47" s="90"/>
      <c r="V47" s="82" t="str">
        <f t="shared" si="78"/>
        <v/>
      </c>
      <c r="W47" s="46" t="str">
        <f t="shared" si="79"/>
        <v/>
      </c>
      <c r="X47" s="34" t="str">
        <f t="shared" si="58"/>
        <v/>
      </c>
      <c r="Y47" s="46" t="str">
        <f t="shared" si="80"/>
        <v/>
      </c>
      <c r="Z47" s="86" t="str">
        <f t="shared" si="81"/>
        <v/>
      </c>
      <c r="AA47" s="86" t="str">
        <f t="shared" si="82"/>
        <v/>
      </c>
      <c r="AB47" s="86" t="str">
        <f t="shared" si="83"/>
        <v/>
      </c>
      <c r="AC47" s="86" t="str">
        <f t="shared" si="84"/>
        <v/>
      </c>
      <c r="AD47" s="86" t="str">
        <f t="shared" si="85"/>
        <v/>
      </c>
      <c r="AE47" s="86" t="str">
        <f t="shared" si="86"/>
        <v/>
      </c>
      <c r="AF47" s="86" t="str">
        <f t="shared" si="87"/>
        <v/>
      </c>
      <c r="AG47" s="86" t="str">
        <f t="shared" si="88"/>
        <v/>
      </c>
      <c r="AH47" s="86" t="str">
        <f t="shared" si="89"/>
        <v/>
      </c>
      <c r="AI47" s="86" t="str">
        <f t="shared" si="90"/>
        <v/>
      </c>
      <c r="AJ47" s="86" t="str">
        <f t="shared" si="91"/>
        <v/>
      </c>
      <c r="AK47" s="86" t="str">
        <f t="shared" si="92"/>
        <v/>
      </c>
      <c r="AL47" s="86" t="str">
        <f t="shared" si="93"/>
        <v/>
      </c>
      <c r="AM47" s="86" t="str">
        <f t="shared" si="94"/>
        <v/>
      </c>
      <c r="AN47" s="86" t="str">
        <f t="shared" si="95"/>
        <v/>
      </c>
      <c r="AO47" s="86" t="str">
        <f t="shared" si="96"/>
        <v/>
      </c>
      <c r="AP47" s="86" t="str">
        <f t="shared" si="97"/>
        <v/>
      </c>
      <c r="AQ47" s="86" t="str">
        <f t="shared" si="59"/>
        <v/>
      </c>
      <c r="AR47" s="86" t="str">
        <f t="shared" si="98"/>
        <v/>
      </c>
      <c r="AS47" s="47" t="str">
        <f t="shared" si="99"/>
        <v/>
      </c>
      <c r="AT47" s="69" t="str">
        <f t="shared" si="100"/>
        <v/>
      </c>
      <c r="AU47" s="69" t="str">
        <f t="shared" si="101"/>
        <v/>
      </c>
      <c r="AV47" s="69" t="str">
        <f t="shared" si="102"/>
        <v/>
      </c>
      <c r="AW47" s="69" t="str">
        <f t="shared" si="60"/>
        <v/>
      </c>
      <c r="AX47" s="69" t="str">
        <f t="shared" si="61"/>
        <v/>
      </c>
      <c r="AY47" s="69" t="str">
        <f t="shared" si="103"/>
        <v/>
      </c>
      <c r="AZ47" s="69" t="str">
        <f t="shared" si="104"/>
        <v/>
      </c>
      <c r="BA47" s="69" t="str">
        <f t="shared" si="62"/>
        <v/>
      </c>
      <c r="BB47" s="69" t="str">
        <f t="shared" si="63"/>
        <v/>
      </c>
      <c r="BC47" s="70" t="str">
        <f t="shared" si="105"/>
        <v/>
      </c>
      <c r="BD47" s="70" t="str">
        <f t="shared" si="106"/>
        <v/>
      </c>
      <c r="BE47" s="70" t="str">
        <f t="shared" si="107"/>
        <v/>
      </c>
      <c r="BF47" s="85"/>
      <c r="BG47" s="82"/>
      <c r="BH47" s="64" t="str">
        <f t="shared" si="64"/>
        <v/>
      </c>
      <c r="BI47" s="69" t="str">
        <f t="shared" si="108"/>
        <v/>
      </c>
      <c r="BJ47" s="34" t="str">
        <f t="shared" si="109"/>
        <v/>
      </c>
      <c r="BK47" s="87"/>
      <c r="BL47" s="34" t="str">
        <f t="shared" si="110"/>
        <v/>
      </c>
      <c r="BM47" s="64" t="str">
        <f t="shared" si="111"/>
        <v/>
      </c>
      <c r="BN47" s="69" t="str">
        <f t="shared" si="112"/>
        <v/>
      </c>
      <c r="BO47" s="69" t="str">
        <f t="shared" si="49"/>
        <v/>
      </c>
      <c r="BP47" s="7" t="str">
        <f t="shared" si="113"/>
        <v/>
      </c>
      <c r="BQ47" s="7" t="str">
        <f t="shared" si="114"/>
        <v/>
      </c>
      <c r="BR47" s="7" t="str">
        <f t="shared" si="115"/>
        <v/>
      </c>
      <c r="BS47" s="110" t="str">
        <f t="shared" si="116"/>
        <v/>
      </c>
      <c r="BT47" s="7" t="str">
        <f t="shared" si="117"/>
        <v/>
      </c>
      <c r="BU47" s="115" t="str">
        <f t="shared" si="118"/>
        <v/>
      </c>
      <c r="BV47" s="67"/>
      <c r="CR47" s="9">
        <v>38</v>
      </c>
      <c r="CS47" s="6" t="s">
        <v>15</v>
      </c>
      <c r="CT47" s="6" t="s">
        <v>155</v>
      </c>
      <c r="CU47" s="53" t="s">
        <v>281</v>
      </c>
      <c r="CV47" s="6"/>
      <c r="CW47" s="6">
        <v>208</v>
      </c>
      <c r="CX47" s="6">
        <v>15</v>
      </c>
      <c r="CY47" s="6" t="s">
        <v>170</v>
      </c>
      <c r="CZ47" s="6">
        <v>2</v>
      </c>
      <c r="DA47" s="6">
        <v>3</v>
      </c>
      <c r="DB47" s="6"/>
      <c r="DC47" s="6"/>
      <c r="DE47" s="6">
        <v>38</v>
      </c>
      <c r="DF47" s="6">
        <v>8</v>
      </c>
      <c r="DG47" s="62">
        <v>16510</v>
      </c>
      <c r="DH47" s="63"/>
      <c r="DI47" s="6">
        <v>38</v>
      </c>
      <c r="DJ47" s="6">
        <v>10</v>
      </c>
      <c r="DK47" s="62">
        <v>10380</v>
      </c>
      <c r="DM47" s="6">
        <v>67</v>
      </c>
      <c r="DN47" s="6">
        <v>1</v>
      </c>
      <c r="DP47" s="53">
        <v>38</v>
      </c>
      <c r="DQ47" s="16">
        <v>0.4</v>
      </c>
    </row>
    <row r="48" spans="1:121" s="17" customFormat="1" ht="30" customHeight="1" x14ac:dyDescent="0.25">
      <c r="A48" s="104">
        <v>39</v>
      </c>
      <c r="B48" s="87"/>
      <c r="C48" s="64"/>
      <c r="D48" s="88"/>
      <c r="E48" s="82" t="str">
        <f t="shared" si="65"/>
        <v/>
      </c>
      <c r="F48" s="47" t="str">
        <f t="shared" si="66"/>
        <v/>
      </c>
      <c r="G48" s="47" t="str">
        <f t="shared" si="67"/>
        <v/>
      </c>
      <c r="H48" s="85" t="str">
        <f t="shared" si="68"/>
        <v/>
      </c>
      <c r="I48" s="87"/>
      <c r="J48" s="7" t="str">
        <f t="shared" si="69"/>
        <v/>
      </c>
      <c r="K48" s="64" t="str">
        <f t="shared" si="70"/>
        <v/>
      </c>
      <c r="L48" s="69" t="str">
        <f t="shared" si="71"/>
        <v/>
      </c>
      <c r="M48" s="69" t="str">
        <f t="shared" si="72"/>
        <v/>
      </c>
      <c r="N48" s="7" t="str">
        <f t="shared" si="73"/>
        <v/>
      </c>
      <c r="O48" s="7" t="str">
        <f t="shared" si="74"/>
        <v/>
      </c>
      <c r="P48" s="7" t="str">
        <f t="shared" si="75"/>
        <v/>
      </c>
      <c r="Q48" s="7" t="str">
        <f t="shared" si="76"/>
        <v/>
      </c>
      <c r="R48" s="114" t="str">
        <f t="shared" si="77"/>
        <v/>
      </c>
      <c r="S48" s="82"/>
      <c r="T48" s="89" t="str">
        <f t="shared" si="13"/>
        <v/>
      </c>
      <c r="U48" s="90"/>
      <c r="V48" s="82" t="str">
        <f t="shared" si="78"/>
        <v/>
      </c>
      <c r="W48" s="46" t="str">
        <f t="shared" si="79"/>
        <v/>
      </c>
      <c r="X48" s="34" t="str">
        <f t="shared" si="58"/>
        <v/>
      </c>
      <c r="Y48" s="46" t="str">
        <f t="shared" si="80"/>
        <v/>
      </c>
      <c r="Z48" s="86" t="str">
        <f t="shared" si="81"/>
        <v/>
      </c>
      <c r="AA48" s="86" t="str">
        <f t="shared" si="82"/>
        <v/>
      </c>
      <c r="AB48" s="86" t="str">
        <f t="shared" si="83"/>
        <v/>
      </c>
      <c r="AC48" s="86" t="str">
        <f t="shared" si="84"/>
        <v/>
      </c>
      <c r="AD48" s="86" t="str">
        <f t="shared" si="85"/>
        <v/>
      </c>
      <c r="AE48" s="86" t="str">
        <f t="shared" si="86"/>
        <v/>
      </c>
      <c r="AF48" s="86" t="str">
        <f t="shared" si="87"/>
        <v/>
      </c>
      <c r="AG48" s="86" t="str">
        <f t="shared" si="88"/>
        <v/>
      </c>
      <c r="AH48" s="86" t="str">
        <f t="shared" si="89"/>
        <v/>
      </c>
      <c r="AI48" s="86" t="str">
        <f t="shared" si="90"/>
        <v/>
      </c>
      <c r="AJ48" s="86" t="str">
        <f t="shared" si="91"/>
        <v/>
      </c>
      <c r="AK48" s="86" t="str">
        <f t="shared" si="92"/>
        <v/>
      </c>
      <c r="AL48" s="86" t="str">
        <f t="shared" si="93"/>
        <v/>
      </c>
      <c r="AM48" s="86" t="str">
        <f t="shared" si="94"/>
        <v/>
      </c>
      <c r="AN48" s="86" t="str">
        <f t="shared" si="95"/>
        <v/>
      </c>
      <c r="AO48" s="86" t="str">
        <f t="shared" si="96"/>
        <v/>
      </c>
      <c r="AP48" s="86" t="str">
        <f t="shared" si="97"/>
        <v/>
      </c>
      <c r="AQ48" s="86" t="str">
        <f t="shared" si="59"/>
        <v/>
      </c>
      <c r="AR48" s="86" t="str">
        <f t="shared" si="98"/>
        <v/>
      </c>
      <c r="AS48" s="47" t="str">
        <f t="shared" si="99"/>
        <v/>
      </c>
      <c r="AT48" s="69" t="str">
        <f t="shared" si="100"/>
        <v/>
      </c>
      <c r="AU48" s="69" t="str">
        <f t="shared" si="101"/>
        <v/>
      </c>
      <c r="AV48" s="69" t="str">
        <f t="shared" si="102"/>
        <v/>
      </c>
      <c r="AW48" s="69" t="str">
        <f t="shared" si="60"/>
        <v/>
      </c>
      <c r="AX48" s="69" t="str">
        <f t="shared" si="61"/>
        <v/>
      </c>
      <c r="AY48" s="69" t="str">
        <f t="shared" si="103"/>
        <v/>
      </c>
      <c r="AZ48" s="69" t="str">
        <f t="shared" si="104"/>
        <v/>
      </c>
      <c r="BA48" s="69" t="str">
        <f t="shared" si="62"/>
        <v/>
      </c>
      <c r="BB48" s="69" t="str">
        <f t="shared" si="63"/>
        <v/>
      </c>
      <c r="BC48" s="70" t="str">
        <f t="shared" si="105"/>
        <v/>
      </c>
      <c r="BD48" s="70" t="str">
        <f t="shared" si="106"/>
        <v/>
      </c>
      <c r="BE48" s="70" t="str">
        <f t="shared" si="107"/>
        <v/>
      </c>
      <c r="BF48" s="85"/>
      <c r="BG48" s="82"/>
      <c r="BH48" s="64" t="str">
        <f t="shared" si="64"/>
        <v/>
      </c>
      <c r="BI48" s="69" t="str">
        <f t="shared" si="108"/>
        <v/>
      </c>
      <c r="BJ48" s="34" t="str">
        <f t="shared" si="109"/>
        <v/>
      </c>
      <c r="BK48" s="87"/>
      <c r="BL48" s="34" t="str">
        <f t="shared" si="110"/>
        <v/>
      </c>
      <c r="BM48" s="64" t="str">
        <f t="shared" si="111"/>
        <v/>
      </c>
      <c r="BN48" s="69" t="str">
        <f t="shared" si="112"/>
        <v/>
      </c>
      <c r="BO48" s="69" t="str">
        <f t="shared" si="49"/>
        <v/>
      </c>
      <c r="BP48" s="7" t="str">
        <f t="shared" si="113"/>
        <v/>
      </c>
      <c r="BQ48" s="7" t="str">
        <f t="shared" si="114"/>
        <v/>
      </c>
      <c r="BR48" s="7" t="str">
        <f t="shared" si="115"/>
        <v/>
      </c>
      <c r="BS48" s="110" t="str">
        <f t="shared" si="116"/>
        <v/>
      </c>
      <c r="BT48" s="7" t="str">
        <f t="shared" si="117"/>
        <v/>
      </c>
      <c r="BU48" s="115" t="str">
        <f t="shared" si="118"/>
        <v/>
      </c>
      <c r="BV48" s="67"/>
      <c r="CR48" s="9">
        <v>39</v>
      </c>
      <c r="CS48" s="6" t="s">
        <v>16</v>
      </c>
      <c r="CT48" s="6" t="s">
        <v>155</v>
      </c>
      <c r="CU48" s="53" t="s">
        <v>281</v>
      </c>
      <c r="CV48" s="6"/>
      <c r="CW48" s="6">
        <v>208</v>
      </c>
      <c r="CX48" s="6">
        <v>15</v>
      </c>
      <c r="CY48" s="6" t="s">
        <v>170</v>
      </c>
      <c r="CZ48" s="6">
        <v>2</v>
      </c>
      <c r="DA48" s="6">
        <v>3</v>
      </c>
      <c r="DB48" s="6"/>
      <c r="DC48" s="6"/>
      <c r="DE48" s="6">
        <v>39</v>
      </c>
      <c r="DF48" s="6">
        <v>8</v>
      </c>
      <c r="DG48" s="62">
        <v>16510</v>
      </c>
      <c r="DH48" s="63"/>
      <c r="DI48" s="6">
        <v>39</v>
      </c>
      <c r="DJ48" s="6">
        <v>10</v>
      </c>
      <c r="DK48" s="62">
        <v>10380</v>
      </c>
      <c r="DM48" s="6">
        <v>68</v>
      </c>
      <c r="DN48" s="6">
        <v>1</v>
      </c>
      <c r="DP48" s="53">
        <v>39</v>
      </c>
      <c r="DQ48" s="16">
        <v>0.4</v>
      </c>
    </row>
    <row r="49" spans="1:121" s="17" customFormat="1" ht="30" customHeight="1" x14ac:dyDescent="0.25">
      <c r="A49" s="104">
        <v>40</v>
      </c>
      <c r="B49" s="87"/>
      <c r="C49" s="64"/>
      <c r="D49" s="88"/>
      <c r="E49" s="82" t="str">
        <f t="shared" si="65"/>
        <v/>
      </c>
      <c r="F49" s="47" t="str">
        <f t="shared" si="66"/>
        <v/>
      </c>
      <c r="G49" s="47" t="str">
        <f t="shared" si="67"/>
        <v/>
      </c>
      <c r="H49" s="85" t="str">
        <f t="shared" si="68"/>
        <v/>
      </c>
      <c r="I49" s="87"/>
      <c r="J49" s="7" t="str">
        <f t="shared" si="69"/>
        <v/>
      </c>
      <c r="K49" s="64" t="str">
        <f t="shared" si="70"/>
        <v/>
      </c>
      <c r="L49" s="69" t="str">
        <f t="shared" si="71"/>
        <v/>
      </c>
      <c r="M49" s="69" t="str">
        <f t="shared" si="72"/>
        <v/>
      </c>
      <c r="N49" s="7" t="str">
        <f t="shared" si="73"/>
        <v/>
      </c>
      <c r="O49" s="7" t="str">
        <f t="shared" si="74"/>
        <v/>
      </c>
      <c r="P49" s="7" t="str">
        <f t="shared" si="75"/>
        <v/>
      </c>
      <c r="Q49" s="7" t="str">
        <f t="shared" si="76"/>
        <v/>
      </c>
      <c r="R49" s="114" t="str">
        <f t="shared" si="77"/>
        <v/>
      </c>
      <c r="S49" s="82"/>
      <c r="T49" s="89" t="str">
        <f t="shared" si="13"/>
        <v/>
      </c>
      <c r="U49" s="90"/>
      <c r="V49" s="82" t="str">
        <f t="shared" si="78"/>
        <v/>
      </c>
      <c r="W49" s="46" t="str">
        <f t="shared" si="79"/>
        <v/>
      </c>
      <c r="X49" s="34" t="str">
        <f t="shared" si="58"/>
        <v/>
      </c>
      <c r="Y49" s="46" t="str">
        <f t="shared" si="80"/>
        <v/>
      </c>
      <c r="Z49" s="86" t="str">
        <f t="shared" si="81"/>
        <v/>
      </c>
      <c r="AA49" s="86" t="str">
        <f t="shared" si="82"/>
        <v/>
      </c>
      <c r="AB49" s="86" t="str">
        <f t="shared" si="83"/>
        <v/>
      </c>
      <c r="AC49" s="86" t="str">
        <f t="shared" si="84"/>
        <v/>
      </c>
      <c r="AD49" s="86" t="str">
        <f t="shared" si="85"/>
        <v/>
      </c>
      <c r="AE49" s="86" t="str">
        <f t="shared" si="86"/>
        <v/>
      </c>
      <c r="AF49" s="86" t="str">
        <f t="shared" si="87"/>
        <v/>
      </c>
      <c r="AG49" s="86" t="str">
        <f t="shared" si="88"/>
        <v/>
      </c>
      <c r="AH49" s="86" t="str">
        <f t="shared" si="89"/>
        <v/>
      </c>
      <c r="AI49" s="86" t="str">
        <f t="shared" si="90"/>
        <v/>
      </c>
      <c r="AJ49" s="86" t="str">
        <f t="shared" si="91"/>
        <v/>
      </c>
      <c r="AK49" s="86" t="str">
        <f t="shared" si="92"/>
        <v/>
      </c>
      <c r="AL49" s="86" t="str">
        <f t="shared" si="93"/>
        <v/>
      </c>
      <c r="AM49" s="86" t="str">
        <f t="shared" si="94"/>
        <v/>
      </c>
      <c r="AN49" s="86" t="str">
        <f t="shared" si="95"/>
        <v/>
      </c>
      <c r="AO49" s="86" t="str">
        <f t="shared" si="96"/>
        <v/>
      </c>
      <c r="AP49" s="86" t="str">
        <f t="shared" si="97"/>
        <v/>
      </c>
      <c r="AQ49" s="86" t="str">
        <f t="shared" si="59"/>
        <v/>
      </c>
      <c r="AR49" s="86" t="str">
        <f t="shared" si="98"/>
        <v/>
      </c>
      <c r="AS49" s="47" t="str">
        <f t="shared" si="99"/>
        <v/>
      </c>
      <c r="AT49" s="69" t="str">
        <f t="shared" si="100"/>
        <v/>
      </c>
      <c r="AU49" s="69" t="str">
        <f t="shared" si="101"/>
        <v/>
      </c>
      <c r="AV49" s="69" t="str">
        <f t="shared" si="102"/>
        <v/>
      </c>
      <c r="AW49" s="69" t="str">
        <f t="shared" si="60"/>
        <v/>
      </c>
      <c r="AX49" s="69" t="str">
        <f t="shared" si="61"/>
        <v/>
      </c>
      <c r="AY49" s="69" t="str">
        <f t="shared" si="103"/>
        <v/>
      </c>
      <c r="AZ49" s="69" t="str">
        <f t="shared" si="104"/>
        <v/>
      </c>
      <c r="BA49" s="69" t="str">
        <f t="shared" si="62"/>
        <v/>
      </c>
      <c r="BB49" s="69" t="str">
        <f t="shared" si="63"/>
        <v/>
      </c>
      <c r="BC49" s="70" t="str">
        <f t="shared" si="105"/>
        <v/>
      </c>
      <c r="BD49" s="70" t="str">
        <f t="shared" si="106"/>
        <v/>
      </c>
      <c r="BE49" s="70" t="str">
        <f t="shared" si="107"/>
        <v/>
      </c>
      <c r="BF49" s="85"/>
      <c r="BG49" s="82"/>
      <c r="BH49" s="64" t="str">
        <f t="shared" si="64"/>
        <v/>
      </c>
      <c r="BI49" s="69" t="str">
        <f t="shared" si="108"/>
        <v/>
      </c>
      <c r="BJ49" s="34" t="str">
        <f t="shared" si="109"/>
        <v/>
      </c>
      <c r="BK49" s="87"/>
      <c r="BL49" s="34" t="str">
        <f t="shared" si="110"/>
        <v/>
      </c>
      <c r="BM49" s="64" t="str">
        <f t="shared" si="111"/>
        <v/>
      </c>
      <c r="BN49" s="69" t="str">
        <f t="shared" si="112"/>
        <v/>
      </c>
      <c r="BO49" s="69" t="str">
        <f t="shared" si="49"/>
        <v/>
      </c>
      <c r="BP49" s="7" t="str">
        <f t="shared" si="113"/>
        <v/>
      </c>
      <c r="BQ49" s="7" t="str">
        <f t="shared" si="114"/>
        <v/>
      </c>
      <c r="BR49" s="7" t="str">
        <f t="shared" si="115"/>
        <v/>
      </c>
      <c r="BS49" s="110" t="str">
        <f t="shared" si="116"/>
        <v/>
      </c>
      <c r="BT49" s="7" t="str">
        <f t="shared" si="117"/>
        <v/>
      </c>
      <c r="BU49" s="115" t="str">
        <f t="shared" si="118"/>
        <v/>
      </c>
      <c r="BV49" s="67"/>
      <c r="CR49" s="9">
        <v>40</v>
      </c>
      <c r="CS49" s="6" t="s">
        <v>17</v>
      </c>
      <c r="CT49" s="6" t="s">
        <v>155</v>
      </c>
      <c r="CU49" s="53" t="s">
        <v>281</v>
      </c>
      <c r="CV49" s="6"/>
      <c r="CW49" s="6">
        <v>208</v>
      </c>
      <c r="CX49" s="6">
        <v>20</v>
      </c>
      <c r="CY49" s="6" t="s">
        <v>170</v>
      </c>
      <c r="CZ49" s="6">
        <v>2</v>
      </c>
      <c r="DA49" s="6">
        <v>3</v>
      </c>
      <c r="DB49" s="6"/>
      <c r="DC49" s="6"/>
      <c r="DE49" s="6">
        <v>40</v>
      </c>
      <c r="DF49" s="6">
        <v>8</v>
      </c>
      <c r="DG49" s="62">
        <v>16510</v>
      </c>
      <c r="DH49" s="63"/>
      <c r="DI49" s="6">
        <v>40</v>
      </c>
      <c r="DJ49" s="6">
        <v>10</v>
      </c>
      <c r="DK49" s="62">
        <v>10380</v>
      </c>
      <c r="DM49" s="6">
        <v>69</v>
      </c>
      <c r="DN49" s="6">
        <v>1</v>
      </c>
      <c r="DP49" s="53">
        <v>40</v>
      </c>
      <c r="DQ49" s="16">
        <v>0.4</v>
      </c>
    </row>
    <row r="50" spans="1:121" s="17" customFormat="1" ht="30" customHeight="1" x14ac:dyDescent="0.25">
      <c r="A50" s="104">
        <v>41</v>
      </c>
      <c r="B50" s="87"/>
      <c r="C50" s="64"/>
      <c r="D50" s="88"/>
      <c r="E50" s="82" t="str">
        <f t="shared" si="65"/>
        <v/>
      </c>
      <c r="F50" s="47" t="str">
        <f t="shared" si="66"/>
        <v/>
      </c>
      <c r="G50" s="47" t="str">
        <f t="shared" si="67"/>
        <v/>
      </c>
      <c r="H50" s="85" t="str">
        <f t="shared" si="68"/>
        <v/>
      </c>
      <c r="I50" s="87"/>
      <c r="J50" s="7" t="str">
        <f t="shared" si="69"/>
        <v/>
      </c>
      <c r="K50" s="64" t="str">
        <f t="shared" si="70"/>
        <v/>
      </c>
      <c r="L50" s="69" t="str">
        <f t="shared" si="71"/>
        <v/>
      </c>
      <c r="M50" s="69" t="str">
        <f t="shared" si="72"/>
        <v/>
      </c>
      <c r="N50" s="7" t="str">
        <f t="shared" si="73"/>
        <v/>
      </c>
      <c r="O50" s="7" t="str">
        <f t="shared" si="74"/>
        <v/>
      </c>
      <c r="P50" s="7" t="str">
        <f t="shared" si="75"/>
        <v/>
      </c>
      <c r="Q50" s="7" t="str">
        <f t="shared" si="76"/>
        <v/>
      </c>
      <c r="R50" s="114" t="str">
        <f t="shared" si="77"/>
        <v/>
      </c>
      <c r="S50" s="82"/>
      <c r="T50" s="89" t="str">
        <f t="shared" si="13"/>
        <v/>
      </c>
      <c r="U50" s="90"/>
      <c r="V50" s="82" t="str">
        <f t="shared" si="78"/>
        <v/>
      </c>
      <c r="W50" s="46" t="str">
        <f t="shared" si="79"/>
        <v/>
      </c>
      <c r="X50" s="34" t="str">
        <f t="shared" si="58"/>
        <v/>
      </c>
      <c r="Y50" s="46" t="str">
        <f t="shared" si="80"/>
        <v/>
      </c>
      <c r="Z50" s="86" t="str">
        <f t="shared" si="81"/>
        <v/>
      </c>
      <c r="AA50" s="86" t="str">
        <f t="shared" si="82"/>
        <v/>
      </c>
      <c r="AB50" s="86" t="str">
        <f t="shared" si="83"/>
        <v/>
      </c>
      <c r="AC50" s="86" t="str">
        <f t="shared" si="84"/>
        <v/>
      </c>
      <c r="AD50" s="86" t="str">
        <f t="shared" si="85"/>
        <v/>
      </c>
      <c r="AE50" s="86" t="str">
        <f t="shared" si="86"/>
        <v/>
      </c>
      <c r="AF50" s="86" t="str">
        <f t="shared" si="87"/>
        <v/>
      </c>
      <c r="AG50" s="86" t="str">
        <f t="shared" si="88"/>
        <v/>
      </c>
      <c r="AH50" s="86" t="str">
        <f t="shared" si="89"/>
        <v/>
      </c>
      <c r="AI50" s="86" t="str">
        <f t="shared" si="90"/>
        <v/>
      </c>
      <c r="AJ50" s="86" t="str">
        <f t="shared" si="91"/>
        <v/>
      </c>
      <c r="AK50" s="86" t="str">
        <f t="shared" si="92"/>
        <v/>
      </c>
      <c r="AL50" s="86" t="str">
        <f t="shared" si="93"/>
        <v/>
      </c>
      <c r="AM50" s="86" t="str">
        <f t="shared" si="94"/>
        <v/>
      </c>
      <c r="AN50" s="86" t="str">
        <f t="shared" si="95"/>
        <v/>
      </c>
      <c r="AO50" s="86" t="str">
        <f t="shared" si="96"/>
        <v/>
      </c>
      <c r="AP50" s="86" t="str">
        <f t="shared" si="97"/>
        <v/>
      </c>
      <c r="AQ50" s="86" t="str">
        <f t="shared" si="59"/>
        <v/>
      </c>
      <c r="AR50" s="86" t="str">
        <f t="shared" si="98"/>
        <v/>
      </c>
      <c r="AS50" s="47" t="str">
        <f t="shared" si="99"/>
        <v/>
      </c>
      <c r="AT50" s="69" t="str">
        <f t="shared" si="100"/>
        <v/>
      </c>
      <c r="AU50" s="69" t="str">
        <f t="shared" si="101"/>
        <v/>
      </c>
      <c r="AV50" s="69" t="str">
        <f t="shared" si="102"/>
        <v/>
      </c>
      <c r="AW50" s="69" t="str">
        <f t="shared" si="60"/>
        <v/>
      </c>
      <c r="AX50" s="69" t="str">
        <f t="shared" si="61"/>
        <v/>
      </c>
      <c r="AY50" s="69" t="str">
        <f t="shared" si="103"/>
        <v/>
      </c>
      <c r="AZ50" s="69" t="str">
        <f t="shared" si="104"/>
        <v/>
      </c>
      <c r="BA50" s="69" t="str">
        <f t="shared" si="62"/>
        <v/>
      </c>
      <c r="BB50" s="69" t="str">
        <f t="shared" si="63"/>
        <v/>
      </c>
      <c r="BC50" s="70" t="str">
        <f t="shared" si="105"/>
        <v/>
      </c>
      <c r="BD50" s="70" t="str">
        <f t="shared" si="106"/>
        <v/>
      </c>
      <c r="BE50" s="70" t="str">
        <f t="shared" si="107"/>
        <v/>
      </c>
      <c r="BF50" s="85"/>
      <c r="BG50" s="82"/>
      <c r="BH50" s="64" t="str">
        <f t="shared" si="64"/>
        <v/>
      </c>
      <c r="BI50" s="69" t="str">
        <f t="shared" si="108"/>
        <v/>
      </c>
      <c r="BJ50" s="34" t="str">
        <f t="shared" si="109"/>
        <v/>
      </c>
      <c r="BK50" s="87"/>
      <c r="BL50" s="34" t="str">
        <f t="shared" si="110"/>
        <v/>
      </c>
      <c r="BM50" s="64" t="str">
        <f t="shared" si="111"/>
        <v/>
      </c>
      <c r="BN50" s="69" t="str">
        <f t="shared" si="112"/>
        <v/>
      </c>
      <c r="BO50" s="69" t="str">
        <f t="shared" si="49"/>
        <v/>
      </c>
      <c r="BP50" s="7" t="str">
        <f t="shared" si="113"/>
        <v/>
      </c>
      <c r="BQ50" s="7" t="str">
        <f t="shared" si="114"/>
        <v/>
      </c>
      <c r="BR50" s="7" t="str">
        <f t="shared" si="115"/>
        <v/>
      </c>
      <c r="BS50" s="110" t="str">
        <f t="shared" si="116"/>
        <v/>
      </c>
      <c r="BT50" s="7" t="str">
        <f t="shared" si="117"/>
        <v/>
      </c>
      <c r="BU50" s="115" t="str">
        <f t="shared" si="118"/>
        <v/>
      </c>
      <c r="BV50" s="67"/>
      <c r="CR50" s="9">
        <v>41</v>
      </c>
      <c r="CS50" s="6" t="s">
        <v>18</v>
      </c>
      <c r="CT50" s="6" t="s">
        <v>155</v>
      </c>
      <c r="CU50" s="53" t="s">
        <v>281</v>
      </c>
      <c r="CV50" s="6"/>
      <c r="CW50" s="6">
        <v>208</v>
      </c>
      <c r="CX50" s="6">
        <v>20</v>
      </c>
      <c r="CY50" s="6" t="s">
        <v>170</v>
      </c>
      <c r="CZ50" s="6">
        <v>2</v>
      </c>
      <c r="DA50" s="6">
        <v>3</v>
      </c>
      <c r="DB50" s="6"/>
      <c r="DC50" s="6"/>
      <c r="DE50" s="6">
        <v>41</v>
      </c>
      <c r="DF50" s="6">
        <v>8</v>
      </c>
      <c r="DG50" s="62">
        <v>16510</v>
      </c>
      <c r="DH50" s="63"/>
      <c r="DI50" s="6">
        <v>41</v>
      </c>
      <c r="DJ50" s="6">
        <v>8</v>
      </c>
      <c r="DK50" s="62">
        <v>16510</v>
      </c>
      <c r="DM50" s="6">
        <v>70</v>
      </c>
      <c r="DN50" s="6">
        <v>1</v>
      </c>
      <c r="DP50" s="53">
        <v>41</v>
      </c>
      <c r="DQ50" s="16">
        <v>0.35</v>
      </c>
    </row>
    <row r="51" spans="1:121" s="17" customFormat="1" ht="30" customHeight="1" x14ac:dyDescent="0.25">
      <c r="A51" s="104">
        <v>42</v>
      </c>
      <c r="B51" s="87"/>
      <c r="C51" s="64"/>
      <c r="D51" s="88"/>
      <c r="E51" s="82" t="str">
        <f t="shared" si="65"/>
        <v/>
      </c>
      <c r="F51" s="47" t="str">
        <f t="shared" si="66"/>
        <v/>
      </c>
      <c r="G51" s="47" t="str">
        <f t="shared" si="67"/>
        <v/>
      </c>
      <c r="H51" s="85" t="str">
        <f t="shared" si="68"/>
        <v/>
      </c>
      <c r="I51" s="87"/>
      <c r="J51" s="7" t="str">
        <f t="shared" si="69"/>
        <v/>
      </c>
      <c r="K51" s="64" t="str">
        <f t="shared" si="70"/>
        <v/>
      </c>
      <c r="L51" s="69" t="str">
        <f t="shared" si="71"/>
        <v/>
      </c>
      <c r="M51" s="69" t="str">
        <f t="shared" si="72"/>
        <v/>
      </c>
      <c r="N51" s="7" t="str">
        <f t="shared" si="73"/>
        <v/>
      </c>
      <c r="O51" s="7" t="str">
        <f t="shared" si="74"/>
        <v/>
      </c>
      <c r="P51" s="7" t="str">
        <f t="shared" si="75"/>
        <v/>
      </c>
      <c r="Q51" s="7" t="str">
        <f t="shared" si="76"/>
        <v/>
      </c>
      <c r="R51" s="114" t="str">
        <f t="shared" si="77"/>
        <v/>
      </c>
      <c r="S51" s="82"/>
      <c r="T51" s="89" t="str">
        <f t="shared" si="13"/>
        <v/>
      </c>
      <c r="U51" s="90"/>
      <c r="V51" s="82" t="str">
        <f t="shared" si="78"/>
        <v/>
      </c>
      <c r="W51" s="46" t="str">
        <f t="shared" si="79"/>
        <v/>
      </c>
      <c r="X51" s="34" t="str">
        <f t="shared" si="58"/>
        <v/>
      </c>
      <c r="Y51" s="46" t="str">
        <f t="shared" si="80"/>
        <v/>
      </c>
      <c r="Z51" s="86" t="str">
        <f t="shared" si="81"/>
        <v/>
      </c>
      <c r="AA51" s="86" t="str">
        <f t="shared" si="82"/>
        <v/>
      </c>
      <c r="AB51" s="86" t="str">
        <f t="shared" si="83"/>
        <v/>
      </c>
      <c r="AC51" s="86" t="str">
        <f t="shared" si="84"/>
        <v/>
      </c>
      <c r="AD51" s="86" t="str">
        <f t="shared" si="85"/>
        <v/>
      </c>
      <c r="AE51" s="86" t="str">
        <f t="shared" si="86"/>
        <v/>
      </c>
      <c r="AF51" s="86" t="str">
        <f t="shared" si="87"/>
        <v/>
      </c>
      <c r="AG51" s="86" t="str">
        <f t="shared" si="88"/>
        <v/>
      </c>
      <c r="AH51" s="86" t="str">
        <f t="shared" si="89"/>
        <v/>
      </c>
      <c r="AI51" s="86" t="str">
        <f t="shared" si="90"/>
        <v/>
      </c>
      <c r="AJ51" s="86" t="str">
        <f t="shared" si="91"/>
        <v/>
      </c>
      <c r="AK51" s="86" t="str">
        <f t="shared" si="92"/>
        <v/>
      </c>
      <c r="AL51" s="86" t="str">
        <f t="shared" si="93"/>
        <v/>
      </c>
      <c r="AM51" s="86" t="str">
        <f t="shared" si="94"/>
        <v/>
      </c>
      <c r="AN51" s="86" t="str">
        <f t="shared" si="95"/>
        <v/>
      </c>
      <c r="AO51" s="86" t="str">
        <f t="shared" si="96"/>
        <v/>
      </c>
      <c r="AP51" s="86" t="str">
        <f t="shared" si="97"/>
        <v/>
      </c>
      <c r="AQ51" s="86" t="str">
        <f t="shared" si="59"/>
        <v/>
      </c>
      <c r="AR51" s="86" t="str">
        <f t="shared" si="98"/>
        <v/>
      </c>
      <c r="AS51" s="47" t="str">
        <f t="shared" si="99"/>
        <v/>
      </c>
      <c r="AT51" s="69" t="str">
        <f t="shared" si="100"/>
        <v/>
      </c>
      <c r="AU51" s="69" t="str">
        <f t="shared" si="101"/>
        <v/>
      </c>
      <c r="AV51" s="69" t="str">
        <f t="shared" si="102"/>
        <v/>
      </c>
      <c r="AW51" s="69" t="str">
        <f t="shared" si="60"/>
        <v/>
      </c>
      <c r="AX51" s="69" t="str">
        <f t="shared" si="61"/>
        <v/>
      </c>
      <c r="AY51" s="69" t="str">
        <f t="shared" si="103"/>
        <v/>
      </c>
      <c r="AZ51" s="69" t="str">
        <f t="shared" si="104"/>
        <v/>
      </c>
      <c r="BA51" s="69" t="str">
        <f t="shared" si="62"/>
        <v/>
      </c>
      <c r="BB51" s="69" t="str">
        <f t="shared" si="63"/>
        <v/>
      </c>
      <c r="BC51" s="70" t="str">
        <f t="shared" si="105"/>
        <v/>
      </c>
      <c r="BD51" s="70" t="str">
        <f t="shared" si="106"/>
        <v/>
      </c>
      <c r="BE51" s="70" t="str">
        <f t="shared" si="107"/>
        <v/>
      </c>
      <c r="BF51" s="85"/>
      <c r="BG51" s="82"/>
      <c r="BH51" s="64" t="str">
        <f t="shared" si="64"/>
        <v/>
      </c>
      <c r="BI51" s="69" t="str">
        <f t="shared" si="108"/>
        <v/>
      </c>
      <c r="BJ51" s="34" t="str">
        <f t="shared" si="109"/>
        <v/>
      </c>
      <c r="BK51" s="87"/>
      <c r="BL51" s="34" t="str">
        <f t="shared" si="110"/>
        <v/>
      </c>
      <c r="BM51" s="64" t="str">
        <f t="shared" si="111"/>
        <v/>
      </c>
      <c r="BN51" s="69" t="str">
        <f t="shared" si="112"/>
        <v/>
      </c>
      <c r="BO51" s="69" t="str">
        <f t="shared" si="49"/>
        <v/>
      </c>
      <c r="BP51" s="7" t="str">
        <f t="shared" si="113"/>
        <v/>
      </c>
      <c r="BQ51" s="7" t="str">
        <f t="shared" si="114"/>
        <v/>
      </c>
      <c r="BR51" s="7" t="str">
        <f t="shared" si="115"/>
        <v/>
      </c>
      <c r="BS51" s="110" t="str">
        <f t="shared" si="116"/>
        <v/>
      </c>
      <c r="BT51" s="7" t="str">
        <f t="shared" si="117"/>
        <v/>
      </c>
      <c r="BU51" s="115" t="str">
        <f t="shared" si="118"/>
        <v/>
      </c>
      <c r="BV51" s="67"/>
      <c r="CR51" s="9">
        <v>42</v>
      </c>
      <c r="CS51" s="6" t="s">
        <v>19</v>
      </c>
      <c r="CT51" s="6" t="s">
        <v>155</v>
      </c>
      <c r="CU51" s="53" t="s">
        <v>281</v>
      </c>
      <c r="CV51" s="6"/>
      <c r="CW51" s="6">
        <v>208</v>
      </c>
      <c r="CX51" s="6">
        <v>30</v>
      </c>
      <c r="CY51" s="6" t="s">
        <v>170</v>
      </c>
      <c r="CZ51" s="6">
        <v>2</v>
      </c>
      <c r="DA51" s="6">
        <v>3</v>
      </c>
      <c r="DB51" s="6"/>
      <c r="DC51" s="6"/>
      <c r="DE51" s="6">
        <v>42</v>
      </c>
      <c r="DF51" s="6">
        <v>8</v>
      </c>
      <c r="DG51" s="62">
        <v>16510</v>
      </c>
      <c r="DH51" s="63"/>
      <c r="DI51" s="6">
        <v>42</v>
      </c>
      <c r="DJ51" s="6">
        <v>8</v>
      </c>
      <c r="DK51" s="62">
        <v>16510</v>
      </c>
      <c r="DM51" s="6">
        <v>71</v>
      </c>
      <c r="DN51" s="6">
        <v>1</v>
      </c>
      <c r="DP51" s="53">
        <v>42</v>
      </c>
      <c r="DQ51" s="16">
        <v>0.35</v>
      </c>
    </row>
    <row r="52" spans="1:121" s="17" customFormat="1" ht="30" customHeight="1" x14ac:dyDescent="0.25">
      <c r="A52" s="104">
        <v>43</v>
      </c>
      <c r="B52" s="87"/>
      <c r="C52" s="64"/>
      <c r="D52" s="88"/>
      <c r="E52" s="82" t="str">
        <f t="shared" si="65"/>
        <v/>
      </c>
      <c r="F52" s="47" t="str">
        <f t="shared" si="66"/>
        <v/>
      </c>
      <c r="G52" s="47" t="str">
        <f t="shared" si="67"/>
        <v/>
      </c>
      <c r="H52" s="85" t="str">
        <f t="shared" si="68"/>
        <v/>
      </c>
      <c r="I52" s="87"/>
      <c r="J52" s="7" t="str">
        <f t="shared" si="69"/>
        <v/>
      </c>
      <c r="K52" s="64" t="str">
        <f t="shared" si="70"/>
        <v/>
      </c>
      <c r="L52" s="69" t="str">
        <f t="shared" si="71"/>
        <v/>
      </c>
      <c r="M52" s="69" t="str">
        <f t="shared" si="72"/>
        <v/>
      </c>
      <c r="N52" s="7" t="str">
        <f t="shared" si="73"/>
        <v/>
      </c>
      <c r="O52" s="7" t="str">
        <f t="shared" si="74"/>
        <v/>
      </c>
      <c r="P52" s="7" t="str">
        <f t="shared" si="75"/>
        <v/>
      </c>
      <c r="Q52" s="7" t="str">
        <f t="shared" si="76"/>
        <v/>
      </c>
      <c r="R52" s="114" t="str">
        <f t="shared" si="77"/>
        <v/>
      </c>
      <c r="S52" s="82"/>
      <c r="T52" s="89" t="str">
        <f t="shared" si="13"/>
        <v/>
      </c>
      <c r="U52" s="90"/>
      <c r="V52" s="82" t="str">
        <f t="shared" si="78"/>
        <v/>
      </c>
      <c r="W52" s="46" t="str">
        <f t="shared" si="79"/>
        <v/>
      </c>
      <c r="X52" s="34" t="str">
        <f t="shared" si="58"/>
        <v/>
      </c>
      <c r="Y52" s="46" t="str">
        <f t="shared" si="80"/>
        <v/>
      </c>
      <c r="Z52" s="86" t="str">
        <f t="shared" si="81"/>
        <v/>
      </c>
      <c r="AA52" s="86" t="str">
        <f t="shared" si="82"/>
        <v/>
      </c>
      <c r="AB52" s="86" t="str">
        <f t="shared" si="83"/>
        <v/>
      </c>
      <c r="AC52" s="86" t="str">
        <f t="shared" si="84"/>
        <v/>
      </c>
      <c r="AD52" s="86" t="str">
        <f t="shared" si="85"/>
        <v/>
      </c>
      <c r="AE52" s="86" t="str">
        <f t="shared" si="86"/>
        <v/>
      </c>
      <c r="AF52" s="86" t="str">
        <f t="shared" si="87"/>
        <v/>
      </c>
      <c r="AG52" s="86" t="str">
        <f t="shared" si="88"/>
        <v/>
      </c>
      <c r="AH52" s="86" t="str">
        <f t="shared" si="89"/>
        <v/>
      </c>
      <c r="AI52" s="86" t="str">
        <f t="shared" si="90"/>
        <v/>
      </c>
      <c r="AJ52" s="86" t="str">
        <f t="shared" si="91"/>
        <v/>
      </c>
      <c r="AK52" s="86" t="str">
        <f t="shared" si="92"/>
        <v/>
      </c>
      <c r="AL52" s="86" t="str">
        <f t="shared" si="93"/>
        <v/>
      </c>
      <c r="AM52" s="86" t="str">
        <f t="shared" si="94"/>
        <v/>
      </c>
      <c r="AN52" s="86" t="str">
        <f t="shared" si="95"/>
        <v/>
      </c>
      <c r="AO52" s="86" t="str">
        <f t="shared" si="96"/>
        <v/>
      </c>
      <c r="AP52" s="86" t="str">
        <f t="shared" si="97"/>
        <v/>
      </c>
      <c r="AQ52" s="86" t="str">
        <f t="shared" si="59"/>
        <v/>
      </c>
      <c r="AR52" s="86" t="str">
        <f t="shared" si="98"/>
        <v/>
      </c>
      <c r="AS52" s="47" t="str">
        <f t="shared" si="99"/>
        <v/>
      </c>
      <c r="AT52" s="69" t="str">
        <f t="shared" si="100"/>
        <v/>
      </c>
      <c r="AU52" s="69" t="str">
        <f t="shared" si="101"/>
        <v/>
      </c>
      <c r="AV52" s="69" t="str">
        <f t="shared" si="102"/>
        <v/>
      </c>
      <c r="AW52" s="69" t="str">
        <f t="shared" si="60"/>
        <v/>
      </c>
      <c r="AX52" s="69" t="str">
        <f t="shared" si="61"/>
        <v/>
      </c>
      <c r="AY52" s="69" t="str">
        <f t="shared" si="103"/>
        <v/>
      </c>
      <c r="AZ52" s="69" t="str">
        <f t="shared" si="104"/>
        <v/>
      </c>
      <c r="BA52" s="69" t="str">
        <f t="shared" si="62"/>
        <v/>
      </c>
      <c r="BB52" s="69" t="str">
        <f t="shared" si="63"/>
        <v/>
      </c>
      <c r="BC52" s="70" t="str">
        <f t="shared" si="105"/>
        <v/>
      </c>
      <c r="BD52" s="70" t="str">
        <f t="shared" si="106"/>
        <v/>
      </c>
      <c r="BE52" s="70" t="str">
        <f t="shared" si="107"/>
        <v/>
      </c>
      <c r="BF52" s="85"/>
      <c r="BG52" s="82"/>
      <c r="BH52" s="64" t="str">
        <f t="shared" si="64"/>
        <v/>
      </c>
      <c r="BI52" s="69" t="str">
        <f t="shared" si="108"/>
        <v/>
      </c>
      <c r="BJ52" s="34" t="str">
        <f t="shared" si="109"/>
        <v/>
      </c>
      <c r="BK52" s="87"/>
      <c r="BL52" s="34" t="str">
        <f t="shared" si="110"/>
        <v/>
      </c>
      <c r="BM52" s="64" t="str">
        <f t="shared" si="111"/>
        <v/>
      </c>
      <c r="BN52" s="69" t="str">
        <f t="shared" si="112"/>
        <v/>
      </c>
      <c r="BO52" s="69" t="str">
        <f t="shared" si="49"/>
        <v/>
      </c>
      <c r="BP52" s="7" t="str">
        <f t="shared" si="113"/>
        <v/>
      </c>
      <c r="BQ52" s="7" t="str">
        <f t="shared" si="114"/>
        <v/>
      </c>
      <c r="BR52" s="7" t="str">
        <f t="shared" si="115"/>
        <v/>
      </c>
      <c r="BS52" s="110" t="str">
        <f t="shared" si="116"/>
        <v/>
      </c>
      <c r="BT52" s="7" t="str">
        <f t="shared" si="117"/>
        <v/>
      </c>
      <c r="BU52" s="115" t="str">
        <f t="shared" si="118"/>
        <v/>
      </c>
      <c r="BV52" s="67"/>
      <c r="CR52" s="9">
        <v>43</v>
      </c>
      <c r="CS52" s="6" t="s">
        <v>20</v>
      </c>
      <c r="CT52" s="6" t="s">
        <v>157</v>
      </c>
      <c r="CU52" s="6" t="s">
        <v>275</v>
      </c>
      <c r="CV52" s="6"/>
      <c r="CW52" s="6">
        <v>600</v>
      </c>
      <c r="CX52" s="6">
        <v>20</v>
      </c>
      <c r="CY52" s="6" t="s">
        <v>171</v>
      </c>
      <c r="CZ52" s="6">
        <v>3</v>
      </c>
      <c r="DA52" s="6">
        <v>4</v>
      </c>
      <c r="DB52" s="6"/>
      <c r="DC52" s="6"/>
      <c r="DE52" s="6">
        <v>43</v>
      </c>
      <c r="DF52" s="6">
        <v>8</v>
      </c>
      <c r="DG52" s="62">
        <v>16510</v>
      </c>
      <c r="DH52" s="63"/>
      <c r="DI52" s="6">
        <v>43</v>
      </c>
      <c r="DJ52" s="6">
        <v>8</v>
      </c>
      <c r="DK52" s="62">
        <v>16510</v>
      </c>
      <c r="DM52" s="6">
        <v>72</v>
      </c>
      <c r="DN52" s="6">
        <v>1</v>
      </c>
      <c r="DP52" s="53">
        <v>43</v>
      </c>
      <c r="DQ52" s="16">
        <v>0.35</v>
      </c>
    </row>
    <row r="53" spans="1:121" s="17" customFormat="1" ht="30" customHeight="1" x14ac:dyDescent="0.25">
      <c r="A53" s="104">
        <v>44</v>
      </c>
      <c r="B53" s="87"/>
      <c r="C53" s="64"/>
      <c r="D53" s="88"/>
      <c r="E53" s="82" t="str">
        <f t="shared" si="65"/>
        <v/>
      </c>
      <c r="F53" s="47" t="str">
        <f t="shared" si="66"/>
        <v/>
      </c>
      <c r="G53" s="47" t="str">
        <f t="shared" si="67"/>
        <v/>
      </c>
      <c r="H53" s="85" t="str">
        <f t="shared" si="68"/>
        <v/>
      </c>
      <c r="I53" s="87"/>
      <c r="J53" s="7" t="str">
        <f t="shared" si="69"/>
        <v/>
      </c>
      <c r="K53" s="64" t="str">
        <f t="shared" si="70"/>
        <v/>
      </c>
      <c r="L53" s="69" t="str">
        <f t="shared" si="71"/>
        <v/>
      </c>
      <c r="M53" s="69" t="str">
        <f t="shared" si="72"/>
        <v/>
      </c>
      <c r="N53" s="7" t="str">
        <f t="shared" si="73"/>
        <v/>
      </c>
      <c r="O53" s="7" t="str">
        <f t="shared" si="74"/>
        <v/>
      </c>
      <c r="P53" s="7" t="str">
        <f t="shared" si="75"/>
        <v/>
      </c>
      <c r="Q53" s="7" t="str">
        <f t="shared" si="76"/>
        <v/>
      </c>
      <c r="R53" s="114" t="str">
        <f t="shared" si="77"/>
        <v/>
      </c>
      <c r="S53" s="82"/>
      <c r="T53" s="89" t="str">
        <f t="shared" si="13"/>
        <v/>
      </c>
      <c r="U53" s="90"/>
      <c r="V53" s="82" t="str">
        <f t="shared" si="78"/>
        <v/>
      </c>
      <c r="W53" s="46" t="str">
        <f t="shared" si="79"/>
        <v/>
      </c>
      <c r="X53" s="34" t="str">
        <f t="shared" si="58"/>
        <v/>
      </c>
      <c r="Y53" s="46" t="str">
        <f t="shared" si="80"/>
        <v/>
      </c>
      <c r="Z53" s="86" t="str">
        <f t="shared" si="81"/>
        <v/>
      </c>
      <c r="AA53" s="86" t="str">
        <f t="shared" si="82"/>
        <v/>
      </c>
      <c r="AB53" s="86" t="str">
        <f t="shared" si="83"/>
        <v/>
      </c>
      <c r="AC53" s="86" t="str">
        <f t="shared" si="84"/>
        <v/>
      </c>
      <c r="AD53" s="86" t="str">
        <f t="shared" si="85"/>
        <v/>
      </c>
      <c r="AE53" s="86" t="str">
        <f t="shared" si="86"/>
        <v/>
      </c>
      <c r="AF53" s="86" t="str">
        <f t="shared" si="87"/>
        <v/>
      </c>
      <c r="AG53" s="86" t="str">
        <f t="shared" si="88"/>
        <v/>
      </c>
      <c r="AH53" s="86" t="str">
        <f t="shared" si="89"/>
        <v/>
      </c>
      <c r="AI53" s="86" t="str">
        <f t="shared" si="90"/>
        <v/>
      </c>
      <c r="AJ53" s="86" t="str">
        <f t="shared" si="91"/>
        <v/>
      </c>
      <c r="AK53" s="86" t="str">
        <f t="shared" si="92"/>
        <v/>
      </c>
      <c r="AL53" s="86" t="str">
        <f t="shared" si="93"/>
        <v/>
      </c>
      <c r="AM53" s="86" t="str">
        <f t="shared" si="94"/>
        <v/>
      </c>
      <c r="AN53" s="86" t="str">
        <f t="shared" si="95"/>
        <v/>
      </c>
      <c r="AO53" s="86" t="str">
        <f t="shared" si="96"/>
        <v/>
      </c>
      <c r="AP53" s="86" t="str">
        <f t="shared" si="97"/>
        <v/>
      </c>
      <c r="AQ53" s="86" t="str">
        <f t="shared" si="59"/>
        <v/>
      </c>
      <c r="AR53" s="86" t="str">
        <f t="shared" si="98"/>
        <v/>
      </c>
      <c r="AS53" s="47" t="str">
        <f t="shared" si="99"/>
        <v/>
      </c>
      <c r="AT53" s="69" t="str">
        <f t="shared" si="100"/>
        <v/>
      </c>
      <c r="AU53" s="69" t="str">
        <f t="shared" si="101"/>
        <v/>
      </c>
      <c r="AV53" s="69" t="str">
        <f t="shared" si="102"/>
        <v/>
      </c>
      <c r="AW53" s="69" t="str">
        <f t="shared" si="60"/>
        <v/>
      </c>
      <c r="AX53" s="69" t="str">
        <f t="shared" si="61"/>
        <v/>
      </c>
      <c r="AY53" s="69" t="str">
        <f t="shared" si="103"/>
        <v/>
      </c>
      <c r="AZ53" s="69" t="str">
        <f t="shared" si="104"/>
        <v/>
      </c>
      <c r="BA53" s="69" t="str">
        <f t="shared" si="62"/>
        <v/>
      </c>
      <c r="BB53" s="69" t="str">
        <f t="shared" si="63"/>
        <v/>
      </c>
      <c r="BC53" s="70" t="str">
        <f t="shared" si="105"/>
        <v/>
      </c>
      <c r="BD53" s="70" t="str">
        <f t="shared" si="106"/>
        <v/>
      </c>
      <c r="BE53" s="70" t="str">
        <f t="shared" si="107"/>
        <v/>
      </c>
      <c r="BF53" s="85"/>
      <c r="BG53" s="82"/>
      <c r="BH53" s="64" t="str">
        <f t="shared" si="64"/>
        <v/>
      </c>
      <c r="BI53" s="69" t="str">
        <f t="shared" si="108"/>
        <v/>
      </c>
      <c r="BJ53" s="34" t="str">
        <f t="shared" si="109"/>
        <v/>
      </c>
      <c r="BK53" s="87"/>
      <c r="BL53" s="34" t="str">
        <f t="shared" si="110"/>
        <v/>
      </c>
      <c r="BM53" s="64" t="str">
        <f t="shared" si="111"/>
        <v/>
      </c>
      <c r="BN53" s="69" t="str">
        <f t="shared" si="112"/>
        <v/>
      </c>
      <c r="BO53" s="69" t="str">
        <f t="shared" si="49"/>
        <v/>
      </c>
      <c r="BP53" s="7" t="str">
        <f t="shared" si="113"/>
        <v/>
      </c>
      <c r="BQ53" s="7" t="str">
        <f t="shared" si="114"/>
        <v/>
      </c>
      <c r="BR53" s="7" t="str">
        <f t="shared" si="115"/>
        <v/>
      </c>
      <c r="BS53" s="110" t="str">
        <f t="shared" si="116"/>
        <v/>
      </c>
      <c r="BT53" s="7" t="str">
        <f t="shared" si="117"/>
        <v/>
      </c>
      <c r="BU53" s="115" t="str">
        <f t="shared" si="118"/>
        <v/>
      </c>
      <c r="BV53" s="67"/>
      <c r="CR53" s="9">
        <v>44</v>
      </c>
      <c r="CS53" s="6" t="s">
        <v>21</v>
      </c>
      <c r="CT53" s="6" t="s">
        <v>157</v>
      </c>
      <c r="CU53" s="6" t="s">
        <v>275</v>
      </c>
      <c r="CV53" s="6"/>
      <c r="CW53" s="6">
        <v>250</v>
      </c>
      <c r="CX53" s="6">
        <v>20</v>
      </c>
      <c r="CY53" s="6" t="s">
        <v>171</v>
      </c>
      <c r="CZ53" s="6">
        <v>3</v>
      </c>
      <c r="DA53" s="6">
        <v>4</v>
      </c>
      <c r="DB53" s="6"/>
      <c r="DC53" s="6"/>
      <c r="DE53" s="6">
        <v>44</v>
      </c>
      <c r="DF53" s="6">
        <v>8</v>
      </c>
      <c r="DG53" s="62">
        <v>16510</v>
      </c>
      <c r="DH53" s="63"/>
      <c r="DI53" s="6">
        <v>44</v>
      </c>
      <c r="DJ53" s="6">
        <v>8</v>
      </c>
      <c r="DK53" s="62">
        <v>16510</v>
      </c>
      <c r="DM53" s="6">
        <v>73</v>
      </c>
      <c r="DN53" s="6">
        <v>1</v>
      </c>
      <c r="DP53" s="53">
        <v>44</v>
      </c>
      <c r="DQ53" s="16">
        <v>0.35</v>
      </c>
    </row>
    <row r="54" spans="1:121" s="17" customFormat="1" ht="30" customHeight="1" x14ac:dyDescent="0.25">
      <c r="A54" s="104">
        <v>45</v>
      </c>
      <c r="B54" s="87"/>
      <c r="C54" s="64"/>
      <c r="D54" s="88"/>
      <c r="E54" s="82" t="str">
        <f t="shared" si="65"/>
        <v/>
      </c>
      <c r="F54" s="47" t="str">
        <f t="shared" si="66"/>
        <v/>
      </c>
      <c r="G54" s="47" t="str">
        <f t="shared" si="67"/>
        <v/>
      </c>
      <c r="H54" s="85" t="str">
        <f t="shared" si="68"/>
        <v/>
      </c>
      <c r="I54" s="87"/>
      <c r="J54" s="7" t="str">
        <f t="shared" si="69"/>
        <v/>
      </c>
      <c r="K54" s="64" t="str">
        <f t="shared" si="70"/>
        <v/>
      </c>
      <c r="L54" s="69" t="str">
        <f t="shared" si="71"/>
        <v/>
      </c>
      <c r="M54" s="69" t="str">
        <f t="shared" si="72"/>
        <v/>
      </c>
      <c r="N54" s="7" t="str">
        <f t="shared" si="73"/>
        <v/>
      </c>
      <c r="O54" s="7" t="str">
        <f t="shared" si="74"/>
        <v/>
      </c>
      <c r="P54" s="7" t="str">
        <f t="shared" si="75"/>
        <v/>
      </c>
      <c r="Q54" s="7" t="str">
        <f t="shared" si="76"/>
        <v/>
      </c>
      <c r="R54" s="114" t="str">
        <f t="shared" si="77"/>
        <v/>
      </c>
      <c r="S54" s="82"/>
      <c r="T54" s="89" t="str">
        <f t="shared" si="13"/>
        <v/>
      </c>
      <c r="U54" s="90"/>
      <c r="V54" s="82" t="str">
        <f t="shared" si="78"/>
        <v/>
      </c>
      <c r="W54" s="46" t="str">
        <f t="shared" si="79"/>
        <v/>
      </c>
      <c r="X54" s="34" t="str">
        <f t="shared" si="58"/>
        <v/>
      </c>
      <c r="Y54" s="46" t="str">
        <f t="shared" si="80"/>
        <v/>
      </c>
      <c r="Z54" s="86" t="str">
        <f t="shared" si="81"/>
        <v/>
      </c>
      <c r="AA54" s="86" t="str">
        <f t="shared" si="82"/>
        <v/>
      </c>
      <c r="AB54" s="86" t="str">
        <f t="shared" si="83"/>
        <v/>
      </c>
      <c r="AC54" s="86" t="str">
        <f t="shared" si="84"/>
        <v/>
      </c>
      <c r="AD54" s="86" t="str">
        <f t="shared" si="85"/>
        <v/>
      </c>
      <c r="AE54" s="86" t="str">
        <f t="shared" si="86"/>
        <v/>
      </c>
      <c r="AF54" s="86" t="str">
        <f t="shared" si="87"/>
        <v/>
      </c>
      <c r="AG54" s="86" t="str">
        <f t="shared" si="88"/>
        <v/>
      </c>
      <c r="AH54" s="86" t="str">
        <f t="shared" si="89"/>
        <v/>
      </c>
      <c r="AI54" s="86" t="str">
        <f t="shared" si="90"/>
        <v/>
      </c>
      <c r="AJ54" s="86" t="str">
        <f t="shared" si="91"/>
        <v/>
      </c>
      <c r="AK54" s="86" t="str">
        <f t="shared" si="92"/>
        <v/>
      </c>
      <c r="AL54" s="86" t="str">
        <f t="shared" si="93"/>
        <v/>
      </c>
      <c r="AM54" s="86" t="str">
        <f t="shared" si="94"/>
        <v/>
      </c>
      <c r="AN54" s="86" t="str">
        <f t="shared" si="95"/>
        <v/>
      </c>
      <c r="AO54" s="86" t="str">
        <f t="shared" si="96"/>
        <v/>
      </c>
      <c r="AP54" s="86" t="str">
        <f t="shared" si="97"/>
        <v/>
      </c>
      <c r="AQ54" s="86" t="str">
        <f t="shared" si="59"/>
        <v/>
      </c>
      <c r="AR54" s="86" t="str">
        <f t="shared" si="98"/>
        <v/>
      </c>
      <c r="AS54" s="47" t="str">
        <f t="shared" si="99"/>
        <v/>
      </c>
      <c r="AT54" s="69" t="str">
        <f t="shared" si="100"/>
        <v/>
      </c>
      <c r="AU54" s="69" t="str">
        <f t="shared" si="101"/>
        <v/>
      </c>
      <c r="AV54" s="69" t="str">
        <f t="shared" si="102"/>
        <v/>
      </c>
      <c r="AW54" s="69" t="str">
        <f t="shared" si="60"/>
        <v/>
      </c>
      <c r="AX54" s="69" t="str">
        <f t="shared" si="61"/>
        <v/>
      </c>
      <c r="AY54" s="69" t="str">
        <f t="shared" si="103"/>
        <v/>
      </c>
      <c r="AZ54" s="69" t="str">
        <f t="shared" si="104"/>
        <v/>
      </c>
      <c r="BA54" s="69" t="str">
        <f t="shared" si="62"/>
        <v/>
      </c>
      <c r="BB54" s="69" t="str">
        <f t="shared" si="63"/>
        <v/>
      </c>
      <c r="BC54" s="70" t="str">
        <f t="shared" si="105"/>
        <v/>
      </c>
      <c r="BD54" s="70" t="str">
        <f t="shared" si="106"/>
        <v/>
      </c>
      <c r="BE54" s="70" t="str">
        <f t="shared" si="107"/>
        <v/>
      </c>
      <c r="BF54" s="85"/>
      <c r="BG54" s="82"/>
      <c r="BH54" s="64" t="str">
        <f t="shared" si="64"/>
        <v/>
      </c>
      <c r="BI54" s="69" t="str">
        <f t="shared" si="108"/>
        <v/>
      </c>
      <c r="BJ54" s="34" t="str">
        <f t="shared" si="109"/>
        <v/>
      </c>
      <c r="BK54" s="87"/>
      <c r="BL54" s="34" t="str">
        <f t="shared" si="110"/>
        <v/>
      </c>
      <c r="BM54" s="64" t="str">
        <f t="shared" si="111"/>
        <v/>
      </c>
      <c r="BN54" s="69" t="str">
        <f t="shared" si="112"/>
        <v/>
      </c>
      <c r="BO54" s="69" t="str">
        <f t="shared" si="49"/>
        <v/>
      </c>
      <c r="BP54" s="7" t="str">
        <f t="shared" si="113"/>
        <v/>
      </c>
      <c r="BQ54" s="7" t="str">
        <f t="shared" si="114"/>
        <v/>
      </c>
      <c r="BR54" s="7" t="str">
        <f t="shared" si="115"/>
        <v/>
      </c>
      <c r="BS54" s="110" t="str">
        <f t="shared" si="116"/>
        <v/>
      </c>
      <c r="BT54" s="7" t="str">
        <f t="shared" si="117"/>
        <v/>
      </c>
      <c r="BU54" s="115" t="str">
        <f t="shared" si="118"/>
        <v/>
      </c>
      <c r="BV54" s="67"/>
      <c r="CR54" s="9">
        <v>45</v>
      </c>
      <c r="CS54" s="6" t="s">
        <v>22</v>
      </c>
      <c r="CT54" s="6" t="s">
        <v>157</v>
      </c>
      <c r="CU54" s="6" t="s">
        <v>275</v>
      </c>
      <c r="CV54" s="6"/>
      <c r="CW54" s="6">
        <v>277</v>
      </c>
      <c r="CX54" s="6">
        <v>20</v>
      </c>
      <c r="CY54" s="6" t="s">
        <v>171</v>
      </c>
      <c r="CZ54" s="6">
        <v>3</v>
      </c>
      <c r="DA54" s="6">
        <v>4</v>
      </c>
      <c r="DB54" s="6"/>
      <c r="DC54" s="6"/>
      <c r="DE54" s="6">
        <v>45</v>
      </c>
      <c r="DF54" s="6">
        <v>8</v>
      </c>
      <c r="DG54" s="62">
        <v>16510</v>
      </c>
      <c r="DH54" s="63"/>
      <c r="DI54" s="6">
        <v>45</v>
      </c>
      <c r="DJ54" s="6">
        <v>8</v>
      </c>
      <c r="DK54" s="62">
        <v>16510</v>
      </c>
      <c r="DM54" s="6">
        <v>74</v>
      </c>
      <c r="DN54" s="6">
        <v>1</v>
      </c>
      <c r="DP54" s="53">
        <v>45</v>
      </c>
      <c r="DQ54" s="16">
        <v>0.35</v>
      </c>
    </row>
    <row r="55" spans="1:121" s="17" customFormat="1" ht="30" customHeight="1" x14ac:dyDescent="0.25">
      <c r="A55" s="104">
        <v>46</v>
      </c>
      <c r="B55" s="87"/>
      <c r="C55" s="64"/>
      <c r="D55" s="88"/>
      <c r="E55" s="82" t="str">
        <f t="shared" si="65"/>
        <v/>
      </c>
      <c r="F55" s="47" t="str">
        <f t="shared" si="66"/>
        <v/>
      </c>
      <c r="G55" s="47" t="str">
        <f t="shared" si="67"/>
        <v/>
      </c>
      <c r="H55" s="85" t="str">
        <f t="shared" si="68"/>
        <v/>
      </c>
      <c r="I55" s="87"/>
      <c r="J55" s="7" t="str">
        <f t="shared" si="69"/>
        <v/>
      </c>
      <c r="K55" s="64" t="str">
        <f t="shared" si="70"/>
        <v/>
      </c>
      <c r="L55" s="69" t="str">
        <f t="shared" si="71"/>
        <v/>
      </c>
      <c r="M55" s="69" t="str">
        <f t="shared" si="72"/>
        <v/>
      </c>
      <c r="N55" s="7" t="str">
        <f t="shared" si="73"/>
        <v/>
      </c>
      <c r="O55" s="7" t="str">
        <f t="shared" si="74"/>
        <v/>
      </c>
      <c r="P55" s="7" t="str">
        <f t="shared" si="75"/>
        <v/>
      </c>
      <c r="Q55" s="7" t="str">
        <f t="shared" si="76"/>
        <v/>
      </c>
      <c r="R55" s="114" t="str">
        <f t="shared" si="77"/>
        <v/>
      </c>
      <c r="S55" s="82"/>
      <c r="T55" s="89" t="str">
        <f t="shared" si="13"/>
        <v/>
      </c>
      <c r="U55" s="90"/>
      <c r="V55" s="82" t="str">
        <f t="shared" si="78"/>
        <v/>
      </c>
      <c r="W55" s="46" t="str">
        <f t="shared" si="79"/>
        <v/>
      </c>
      <c r="X55" s="34" t="str">
        <f t="shared" si="58"/>
        <v/>
      </c>
      <c r="Y55" s="46" t="str">
        <f t="shared" si="80"/>
        <v/>
      </c>
      <c r="Z55" s="86" t="str">
        <f t="shared" si="81"/>
        <v/>
      </c>
      <c r="AA55" s="86" t="str">
        <f t="shared" si="82"/>
        <v/>
      </c>
      <c r="AB55" s="86" t="str">
        <f t="shared" si="83"/>
        <v/>
      </c>
      <c r="AC55" s="86" t="str">
        <f t="shared" si="84"/>
        <v/>
      </c>
      <c r="AD55" s="86" t="str">
        <f t="shared" si="85"/>
        <v/>
      </c>
      <c r="AE55" s="86" t="str">
        <f t="shared" si="86"/>
        <v/>
      </c>
      <c r="AF55" s="86" t="str">
        <f t="shared" si="87"/>
        <v/>
      </c>
      <c r="AG55" s="86" t="str">
        <f t="shared" si="88"/>
        <v/>
      </c>
      <c r="AH55" s="86" t="str">
        <f t="shared" si="89"/>
        <v/>
      </c>
      <c r="AI55" s="86" t="str">
        <f t="shared" si="90"/>
        <v/>
      </c>
      <c r="AJ55" s="86" t="str">
        <f t="shared" si="91"/>
        <v/>
      </c>
      <c r="AK55" s="86" t="str">
        <f t="shared" si="92"/>
        <v/>
      </c>
      <c r="AL55" s="86" t="str">
        <f t="shared" si="93"/>
        <v/>
      </c>
      <c r="AM55" s="86" t="str">
        <f t="shared" si="94"/>
        <v/>
      </c>
      <c r="AN55" s="86" t="str">
        <f t="shared" si="95"/>
        <v/>
      </c>
      <c r="AO55" s="86" t="str">
        <f t="shared" si="96"/>
        <v/>
      </c>
      <c r="AP55" s="86" t="str">
        <f t="shared" si="97"/>
        <v/>
      </c>
      <c r="AQ55" s="86" t="str">
        <f t="shared" si="59"/>
        <v/>
      </c>
      <c r="AR55" s="86" t="str">
        <f t="shared" si="98"/>
        <v/>
      </c>
      <c r="AS55" s="47" t="str">
        <f t="shared" si="99"/>
        <v/>
      </c>
      <c r="AT55" s="69" t="str">
        <f t="shared" si="100"/>
        <v/>
      </c>
      <c r="AU55" s="69" t="str">
        <f t="shared" si="101"/>
        <v/>
      </c>
      <c r="AV55" s="69" t="str">
        <f t="shared" si="102"/>
        <v/>
      </c>
      <c r="AW55" s="69" t="str">
        <f t="shared" si="60"/>
        <v/>
      </c>
      <c r="AX55" s="69" t="str">
        <f t="shared" si="61"/>
        <v/>
      </c>
      <c r="AY55" s="69" t="str">
        <f t="shared" si="103"/>
        <v/>
      </c>
      <c r="AZ55" s="69" t="str">
        <f t="shared" si="104"/>
        <v/>
      </c>
      <c r="BA55" s="69" t="str">
        <f t="shared" si="62"/>
        <v/>
      </c>
      <c r="BB55" s="69" t="str">
        <f t="shared" si="63"/>
        <v/>
      </c>
      <c r="BC55" s="70" t="str">
        <f t="shared" si="105"/>
        <v/>
      </c>
      <c r="BD55" s="70" t="str">
        <f t="shared" si="106"/>
        <v/>
      </c>
      <c r="BE55" s="70" t="str">
        <f t="shared" si="107"/>
        <v/>
      </c>
      <c r="BF55" s="85"/>
      <c r="BG55" s="82"/>
      <c r="BH55" s="64" t="str">
        <f t="shared" si="64"/>
        <v/>
      </c>
      <c r="BI55" s="69" t="str">
        <f t="shared" si="108"/>
        <v/>
      </c>
      <c r="BJ55" s="34" t="str">
        <f t="shared" si="109"/>
        <v/>
      </c>
      <c r="BK55" s="87"/>
      <c r="BL55" s="34" t="str">
        <f t="shared" si="110"/>
        <v/>
      </c>
      <c r="BM55" s="64" t="str">
        <f t="shared" si="111"/>
        <v/>
      </c>
      <c r="BN55" s="69" t="str">
        <f t="shared" si="112"/>
        <v/>
      </c>
      <c r="BO55" s="69" t="str">
        <f t="shared" si="49"/>
        <v/>
      </c>
      <c r="BP55" s="7" t="str">
        <f t="shared" si="113"/>
        <v/>
      </c>
      <c r="BQ55" s="7" t="str">
        <f t="shared" si="114"/>
        <v/>
      </c>
      <c r="BR55" s="7" t="str">
        <f t="shared" si="115"/>
        <v/>
      </c>
      <c r="BS55" s="110" t="str">
        <f t="shared" si="116"/>
        <v/>
      </c>
      <c r="BT55" s="7" t="str">
        <f t="shared" si="117"/>
        <v/>
      </c>
      <c r="BU55" s="115" t="str">
        <f t="shared" si="118"/>
        <v/>
      </c>
      <c r="BV55" s="67"/>
      <c r="CR55" s="9">
        <v>46</v>
      </c>
      <c r="CS55" s="6" t="s">
        <v>23</v>
      </c>
      <c r="CT55" s="6" t="s">
        <v>157</v>
      </c>
      <c r="CU55" s="6" t="s">
        <v>275</v>
      </c>
      <c r="CV55" s="6"/>
      <c r="CW55" s="6">
        <v>480</v>
      </c>
      <c r="CX55" s="6">
        <v>20</v>
      </c>
      <c r="CY55" s="6" t="s">
        <v>171</v>
      </c>
      <c r="CZ55" s="6">
        <v>3</v>
      </c>
      <c r="DA55" s="6">
        <v>4</v>
      </c>
      <c r="DB55" s="6"/>
      <c r="DC55" s="6"/>
      <c r="DE55" s="6">
        <v>46</v>
      </c>
      <c r="DF55" s="6">
        <v>8</v>
      </c>
      <c r="DG55" s="62">
        <v>16510</v>
      </c>
      <c r="DH55" s="63"/>
      <c r="DI55" s="6">
        <v>46</v>
      </c>
      <c r="DJ55" s="6">
        <v>8</v>
      </c>
      <c r="DK55" s="62">
        <v>16510</v>
      </c>
      <c r="DM55" s="6">
        <v>75</v>
      </c>
      <c r="DN55" s="6">
        <v>1</v>
      </c>
      <c r="DP55" s="53">
        <v>46</v>
      </c>
      <c r="DQ55" s="16">
        <v>0.35</v>
      </c>
    </row>
    <row r="56" spans="1:121" s="17" customFormat="1" ht="30" customHeight="1" x14ac:dyDescent="0.25">
      <c r="A56" s="104">
        <v>47</v>
      </c>
      <c r="B56" s="87"/>
      <c r="C56" s="64"/>
      <c r="D56" s="88"/>
      <c r="E56" s="82" t="str">
        <f t="shared" si="65"/>
        <v/>
      </c>
      <c r="F56" s="47" t="str">
        <f t="shared" si="66"/>
        <v/>
      </c>
      <c r="G56" s="47" t="str">
        <f t="shared" si="67"/>
        <v/>
      </c>
      <c r="H56" s="85" t="str">
        <f t="shared" si="68"/>
        <v/>
      </c>
      <c r="I56" s="87"/>
      <c r="J56" s="7" t="str">
        <f t="shared" si="69"/>
        <v/>
      </c>
      <c r="K56" s="64" t="str">
        <f t="shared" si="70"/>
        <v/>
      </c>
      <c r="L56" s="69" t="str">
        <f t="shared" si="71"/>
        <v/>
      </c>
      <c r="M56" s="69" t="str">
        <f t="shared" si="72"/>
        <v/>
      </c>
      <c r="N56" s="7" t="str">
        <f t="shared" si="73"/>
        <v/>
      </c>
      <c r="O56" s="7" t="str">
        <f t="shared" si="74"/>
        <v/>
      </c>
      <c r="P56" s="7" t="str">
        <f t="shared" si="75"/>
        <v/>
      </c>
      <c r="Q56" s="7" t="str">
        <f t="shared" si="76"/>
        <v/>
      </c>
      <c r="R56" s="114" t="str">
        <f t="shared" si="77"/>
        <v/>
      </c>
      <c r="S56" s="82"/>
      <c r="T56" s="89" t="str">
        <f t="shared" si="13"/>
        <v/>
      </c>
      <c r="U56" s="90"/>
      <c r="V56" s="82" t="str">
        <f t="shared" si="78"/>
        <v/>
      </c>
      <c r="W56" s="46" t="str">
        <f t="shared" si="79"/>
        <v/>
      </c>
      <c r="X56" s="34" t="str">
        <f t="shared" si="58"/>
        <v/>
      </c>
      <c r="Y56" s="46" t="str">
        <f t="shared" si="80"/>
        <v/>
      </c>
      <c r="Z56" s="86" t="str">
        <f t="shared" si="81"/>
        <v/>
      </c>
      <c r="AA56" s="86" t="str">
        <f t="shared" si="82"/>
        <v/>
      </c>
      <c r="AB56" s="86" t="str">
        <f t="shared" si="83"/>
        <v/>
      </c>
      <c r="AC56" s="86" t="str">
        <f t="shared" si="84"/>
        <v/>
      </c>
      <c r="AD56" s="86" t="str">
        <f t="shared" si="85"/>
        <v/>
      </c>
      <c r="AE56" s="86" t="str">
        <f t="shared" si="86"/>
        <v/>
      </c>
      <c r="AF56" s="86" t="str">
        <f t="shared" si="87"/>
        <v/>
      </c>
      <c r="AG56" s="86" t="str">
        <f t="shared" si="88"/>
        <v/>
      </c>
      <c r="AH56" s="86" t="str">
        <f t="shared" si="89"/>
        <v/>
      </c>
      <c r="AI56" s="86" t="str">
        <f t="shared" si="90"/>
        <v/>
      </c>
      <c r="AJ56" s="86" t="str">
        <f t="shared" si="91"/>
        <v/>
      </c>
      <c r="AK56" s="86" t="str">
        <f t="shared" si="92"/>
        <v/>
      </c>
      <c r="AL56" s="86" t="str">
        <f t="shared" si="93"/>
        <v/>
      </c>
      <c r="AM56" s="86" t="str">
        <f t="shared" si="94"/>
        <v/>
      </c>
      <c r="AN56" s="86" t="str">
        <f t="shared" si="95"/>
        <v/>
      </c>
      <c r="AO56" s="86" t="str">
        <f t="shared" si="96"/>
        <v/>
      </c>
      <c r="AP56" s="86" t="str">
        <f t="shared" si="97"/>
        <v/>
      </c>
      <c r="AQ56" s="86" t="str">
        <f t="shared" si="59"/>
        <v/>
      </c>
      <c r="AR56" s="86" t="str">
        <f t="shared" si="98"/>
        <v/>
      </c>
      <c r="AS56" s="47" t="str">
        <f t="shared" si="99"/>
        <v/>
      </c>
      <c r="AT56" s="69" t="str">
        <f t="shared" si="100"/>
        <v/>
      </c>
      <c r="AU56" s="69" t="str">
        <f t="shared" si="101"/>
        <v/>
      </c>
      <c r="AV56" s="69" t="str">
        <f t="shared" si="102"/>
        <v/>
      </c>
      <c r="AW56" s="69" t="str">
        <f t="shared" si="60"/>
        <v/>
      </c>
      <c r="AX56" s="69" t="str">
        <f t="shared" si="61"/>
        <v/>
      </c>
      <c r="AY56" s="69" t="str">
        <f t="shared" si="103"/>
        <v/>
      </c>
      <c r="AZ56" s="69" t="str">
        <f t="shared" si="104"/>
        <v/>
      </c>
      <c r="BA56" s="69" t="str">
        <f t="shared" si="62"/>
        <v/>
      </c>
      <c r="BB56" s="69" t="str">
        <f t="shared" si="63"/>
        <v/>
      </c>
      <c r="BC56" s="70" t="str">
        <f t="shared" si="105"/>
        <v/>
      </c>
      <c r="BD56" s="70" t="str">
        <f t="shared" si="106"/>
        <v/>
      </c>
      <c r="BE56" s="70" t="str">
        <f t="shared" si="107"/>
        <v/>
      </c>
      <c r="BF56" s="85"/>
      <c r="BG56" s="82"/>
      <c r="BH56" s="64" t="str">
        <f t="shared" si="64"/>
        <v/>
      </c>
      <c r="BI56" s="69" t="str">
        <f t="shared" si="108"/>
        <v/>
      </c>
      <c r="BJ56" s="34" t="str">
        <f t="shared" si="109"/>
        <v/>
      </c>
      <c r="BK56" s="87"/>
      <c r="BL56" s="34" t="str">
        <f t="shared" si="110"/>
        <v/>
      </c>
      <c r="BM56" s="64" t="str">
        <f t="shared" si="111"/>
        <v/>
      </c>
      <c r="BN56" s="69" t="str">
        <f t="shared" si="112"/>
        <v/>
      </c>
      <c r="BO56" s="69" t="str">
        <f t="shared" si="49"/>
        <v/>
      </c>
      <c r="BP56" s="7" t="str">
        <f t="shared" si="113"/>
        <v/>
      </c>
      <c r="BQ56" s="7" t="str">
        <f t="shared" si="114"/>
        <v/>
      </c>
      <c r="BR56" s="7" t="str">
        <f t="shared" si="115"/>
        <v/>
      </c>
      <c r="BS56" s="110" t="str">
        <f t="shared" si="116"/>
        <v/>
      </c>
      <c r="BT56" s="7" t="str">
        <f t="shared" si="117"/>
        <v/>
      </c>
      <c r="BU56" s="115" t="str">
        <f t="shared" si="118"/>
        <v/>
      </c>
      <c r="BV56" s="67"/>
      <c r="CR56" s="9">
        <v>47</v>
      </c>
      <c r="CS56" s="6" t="s">
        <v>24</v>
      </c>
      <c r="CT56" s="6" t="s">
        <v>157</v>
      </c>
      <c r="CU56" s="6" t="s">
        <v>275</v>
      </c>
      <c r="CV56" s="6"/>
      <c r="CW56" s="6">
        <v>600</v>
      </c>
      <c r="CX56" s="6">
        <v>20</v>
      </c>
      <c r="CY56" s="6" t="s">
        <v>171</v>
      </c>
      <c r="CZ56" s="6">
        <v>3</v>
      </c>
      <c r="DA56" s="6">
        <v>4</v>
      </c>
      <c r="DB56" s="6"/>
      <c r="DC56" s="6"/>
      <c r="DE56" s="6">
        <v>47</v>
      </c>
      <c r="DF56" s="6">
        <v>8</v>
      </c>
      <c r="DG56" s="62">
        <v>16510</v>
      </c>
      <c r="DH56" s="63"/>
      <c r="DI56" s="6">
        <v>47</v>
      </c>
      <c r="DJ56" s="6">
        <v>8</v>
      </c>
      <c r="DK56" s="62">
        <v>16510</v>
      </c>
      <c r="DM56" s="6">
        <v>76</v>
      </c>
      <c r="DN56" s="6">
        <v>1</v>
      </c>
      <c r="DP56" s="53">
        <v>47</v>
      </c>
      <c r="DQ56" s="16">
        <v>0.35</v>
      </c>
    </row>
    <row r="57" spans="1:121" s="17" customFormat="1" ht="30" customHeight="1" x14ac:dyDescent="0.25">
      <c r="A57" s="104">
        <v>48</v>
      </c>
      <c r="B57" s="87"/>
      <c r="C57" s="64"/>
      <c r="D57" s="88"/>
      <c r="E57" s="82" t="str">
        <f t="shared" si="65"/>
        <v/>
      </c>
      <c r="F57" s="47" t="str">
        <f t="shared" si="66"/>
        <v/>
      </c>
      <c r="G57" s="47" t="str">
        <f t="shared" si="67"/>
        <v/>
      </c>
      <c r="H57" s="85" t="str">
        <f t="shared" si="68"/>
        <v/>
      </c>
      <c r="I57" s="87"/>
      <c r="J57" s="7" t="str">
        <f t="shared" si="69"/>
        <v/>
      </c>
      <c r="K57" s="64" t="str">
        <f t="shared" si="70"/>
        <v/>
      </c>
      <c r="L57" s="69" t="str">
        <f t="shared" si="71"/>
        <v/>
      </c>
      <c r="M57" s="69" t="str">
        <f t="shared" si="72"/>
        <v/>
      </c>
      <c r="N57" s="7" t="str">
        <f t="shared" si="73"/>
        <v/>
      </c>
      <c r="O57" s="7" t="str">
        <f t="shared" si="74"/>
        <v/>
      </c>
      <c r="P57" s="7" t="str">
        <f t="shared" si="75"/>
        <v/>
      </c>
      <c r="Q57" s="7" t="str">
        <f t="shared" si="76"/>
        <v/>
      </c>
      <c r="R57" s="114" t="str">
        <f t="shared" si="77"/>
        <v/>
      </c>
      <c r="S57" s="82"/>
      <c r="T57" s="89" t="str">
        <f t="shared" si="13"/>
        <v/>
      </c>
      <c r="U57" s="90"/>
      <c r="V57" s="82" t="str">
        <f t="shared" si="78"/>
        <v/>
      </c>
      <c r="W57" s="46" t="str">
        <f t="shared" si="79"/>
        <v/>
      </c>
      <c r="X57" s="34" t="str">
        <f t="shared" si="58"/>
        <v/>
      </c>
      <c r="Y57" s="46" t="str">
        <f t="shared" si="80"/>
        <v/>
      </c>
      <c r="Z57" s="86" t="str">
        <f t="shared" si="81"/>
        <v/>
      </c>
      <c r="AA57" s="86" t="str">
        <f t="shared" si="82"/>
        <v/>
      </c>
      <c r="AB57" s="86" t="str">
        <f t="shared" si="83"/>
        <v/>
      </c>
      <c r="AC57" s="86" t="str">
        <f t="shared" si="84"/>
        <v/>
      </c>
      <c r="AD57" s="86" t="str">
        <f t="shared" si="85"/>
        <v/>
      </c>
      <c r="AE57" s="86" t="str">
        <f t="shared" si="86"/>
        <v/>
      </c>
      <c r="AF57" s="86" t="str">
        <f t="shared" si="87"/>
        <v/>
      </c>
      <c r="AG57" s="86" t="str">
        <f t="shared" si="88"/>
        <v/>
      </c>
      <c r="AH57" s="86" t="str">
        <f t="shared" si="89"/>
        <v/>
      </c>
      <c r="AI57" s="86" t="str">
        <f t="shared" si="90"/>
        <v/>
      </c>
      <c r="AJ57" s="86" t="str">
        <f t="shared" si="91"/>
        <v/>
      </c>
      <c r="AK57" s="86" t="str">
        <f t="shared" si="92"/>
        <v/>
      </c>
      <c r="AL57" s="86" t="str">
        <f t="shared" si="93"/>
        <v/>
      </c>
      <c r="AM57" s="86" t="str">
        <f t="shared" si="94"/>
        <v/>
      </c>
      <c r="AN57" s="86" t="str">
        <f t="shared" si="95"/>
        <v/>
      </c>
      <c r="AO57" s="86" t="str">
        <f t="shared" si="96"/>
        <v/>
      </c>
      <c r="AP57" s="86" t="str">
        <f t="shared" si="97"/>
        <v/>
      </c>
      <c r="AQ57" s="86" t="str">
        <f t="shared" si="59"/>
        <v/>
      </c>
      <c r="AR57" s="86" t="str">
        <f t="shared" si="98"/>
        <v/>
      </c>
      <c r="AS57" s="47" t="str">
        <f t="shared" si="99"/>
        <v/>
      </c>
      <c r="AT57" s="69" t="str">
        <f t="shared" si="100"/>
        <v/>
      </c>
      <c r="AU57" s="69" t="str">
        <f t="shared" si="101"/>
        <v/>
      </c>
      <c r="AV57" s="69" t="str">
        <f t="shared" si="102"/>
        <v/>
      </c>
      <c r="AW57" s="69" t="str">
        <f t="shared" si="60"/>
        <v/>
      </c>
      <c r="AX57" s="69" t="str">
        <f t="shared" si="61"/>
        <v/>
      </c>
      <c r="AY57" s="69" t="str">
        <f t="shared" si="103"/>
        <v/>
      </c>
      <c r="AZ57" s="69" t="str">
        <f t="shared" si="104"/>
        <v/>
      </c>
      <c r="BA57" s="69" t="str">
        <f t="shared" si="62"/>
        <v/>
      </c>
      <c r="BB57" s="69" t="str">
        <f t="shared" si="63"/>
        <v/>
      </c>
      <c r="BC57" s="70" t="str">
        <f t="shared" si="105"/>
        <v/>
      </c>
      <c r="BD57" s="70" t="str">
        <f t="shared" si="106"/>
        <v/>
      </c>
      <c r="BE57" s="70" t="str">
        <f t="shared" si="107"/>
        <v/>
      </c>
      <c r="BF57" s="85"/>
      <c r="BG57" s="82"/>
      <c r="BH57" s="64" t="str">
        <f t="shared" si="64"/>
        <v/>
      </c>
      <c r="BI57" s="69" t="str">
        <f t="shared" si="108"/>
        <v/>
      </c>
      <c r="BJ57" s="34" t="str">
        <f t="shared" si="109"/>
        <v/>
      </c>
      <c r="BK57" s="87"/>
      <c r="BL57" s="34" t="str">
        <f t="shared" si="110"/>
        <v/>
      </c>
      <c r="BM57" s="64" t="str">
        <f t="shared" si="111"/>
        <v/>
      </c>
      <c r="BN57" s="69" t="str">
        <f t="shared" si="112"/>
        <v/>
      </c>
      <c r="BO57" s="69" t="str">
        <f t="shared" si="49"/>
        <v/>
      </c>
      <c r="BP57" s="7" t="str">
        <f t="shared" si="113"/>
        <v/>
      </c>
      <c r="BQ57" s="7" t="str">
        <f t="shared" si="114"/>
        <v/>
      </c>
      <c r="BR57" s="7" t="str">
        <f t="shared" si="115"/>
        <v/>
      </c>
      <c r="BS57" s="110" t="str">
        <f t="shared" si="116"/>
        <v/>
      </c>
      <c r="BT57" s="7" t="str">
        <f t="shared" si="117"/>
        <v/>
      </c>
      <c r="BU57" s="115" t="str">
        <f t="shared" si="118"/>
        <v/>
      </c>
      <c r="BV57" s="67"/>
      <c r="CR57" s="9">
        <v>48</v>
      </c>
      <c r="CS57" s="6" t="s">
        <v>25</v>
      </c>
      <c r="CT57" s="6" t="s">
        <v>157</v>
      </c>
      <c r="CU57" s="6" t="s">
        <v>275</v>
      </c>
      <c r="CV57" s="6"/>
      <c r="CW57" s="6">
        <v>600</v>
      </c>
      <c r="CX57" s="6">
        <v>20</v>
      </c>
      <c r="CY57" s="6" t="s">
        <v>170</v>
      </c>
      <c r="CZ57" s="6">
        <v>2</v>
      </c>
      <c r="DA57" s="6">
        <v>3</v>
      </c>
      <c r="DB57" s="6"/>
      <c r="DC57" s="6"/>
      <c r="DE57" s="6">
        <v>48</v>
      </c>
      <c r="DF57" s="6">
        <v>8</v>
      </c>
      <c r="DG57" s="62">
        <v>16510</v>
      </c>
      <c r="DH57" s="63"/>
      <c r="DI57" s="6">
        <v>48</v>
      </c>
      <c r="DJ57" s="6">
        <v>8</v>
      </c>
      <c r="DK57" s="62">
        <v>16510</v>
      </c>
      <c r="DM57" s="6">
        <v>77</v>
      </c>
      <c r="DN57" s="6">
        <v>1</v>
      </c>
      <c r="DP57" s="53">
        <v>48</v>
      </c>
      <c r="DQ57" s="16">
        <v>0.35</v>
      </c>
    </row>
    <row r="58" spans="1:121" s="17" customFormat="1" ht="30" customHeight="1" x14ac:dyDescent="0.25">
      <c r="A58" s="104">
        <v>49</v>
      </c>
      <c r="B58" s="87"/>
      <c r="C58" s="64"/>
      <c r="D58" s="88"/>
      <c r="E58" s="82" t="str">
        <f t="shared" si="65"/>
        <v/>
      </c>
      <c r="F58" s="47" t="str">
        <f t="shared" si="66"/>
        <v/>
      </c>
      <c r="G58" s="47" t="str">
        <f t="shared" si="67"/>
        <v/>
      </c>
      <c r="H58" s="85" t="str">
        <f t="shared" si="68"/>
        <v/>
      </c>
      <c r="I58" s="87"/>
      <c r="J58" s="7" t="str">
        <f t="shared" si="69"/>
        <v/>
      </c>
      <c r="K58" s="64" t="str">
        <f t="shared" si="70"/>
        <v/>
      </c>
      <c r="L58" s="69" t="str">
        <f t="shared" si="71"/>
        <v/>
      </c>
      <c r="M58" s="69" t="str">
        <f t="shared" si="72"/>
        <v/>
      </c>
      <c r="N58" s="7" t="str">
        <f t="shared" si="73"/>
        <v/>
      </c>
      <c r="O58" s="7" t="str">
        <f t="shared" si="74"/>
        <v/>
      </c>
      <c r="P58" s="7" t="str">
        <f t="shared" si="75"/>
        <v/>
      </c>
      <c r="Q58" s="7" t="str">
        <f t="shared" si="76"/>
        <v/>
      </c>
      <c r="R58" s="114" t="str">
        <f t="shared" si="77"/>
        <v/>
      </c>
      <c r="S58" s="82"/>
      <c r="T58" s="89" t="str">
        <f t="shared" si="13"/>
        <v/>
      </c>
      <c r="U58" s="90"/>
      <c r="V58" s="82" t="str">
        <f t="shared" si="78"/>
        <v/>
      </c>
      <c r="W58" s="46" t="str">
        <f t="shared" si="79"/>
        <v/>
      </c>
      <c r="X58" s="34" t="str">
        <f t="shared" si="58"/>
        <v/>
      </c>
      <c r="Y58" s="46" t="str">
        <f t="shared" si="80"/>
        <v/>
      </c>
      <c r="Z58" s="86" t="str">
        <f t="shared" si="81"/>
        <v/>
      </c>
      <c r="AA58" s="86" t="str">
        <f t="shared" si="82"/>
        <v/>
      </c>
      <c r="AB58" s="86" t="str">
        <f t="shared" si="83"/>
        <v/>
      </c>
      <c r="AC58" s="86" t="str">
        <f t="shared" si="84"/>
        <v/>
      </c>
      <c r="AD58" s="86" t="str">
        <f t="shared" si="85"/>
        <v/>
      </c>
      <c r="AE58" s="86" t="str">
        <f t="shared" si="86"/>
        <v/>
      </c>
      <c r="AF58" s="86" t="str">
        <f t="shared" si="87"/>
        <v/>
      </c>
      <c r="AG58" s="86" t="str">
        <f t="shared" si="88"/>
        <v/>
      </c>
      <c r="AH58" s="86" t="str">
        <f t="shared" si="89"/>
        <v/>
      </c>
      <c r="AI58" s="86" t="str">
        <f t="shared" si="90"/>
        <v/>
      </c>
      <c r="AJ58" s="86" t="str">
        <f t="shared" si="91"/>
        <v/>
      </c>
      <c r="AK58" s="86" t="str">
        <f t="shared" si="92"/>
        <v/>
      </c>
      <c r="AL58" s="86" t="str">
        <f t="shared" si="93"/>
        <v/>
      </c>
      <c r="AM58" s="86" t="str">
        <f t="shared" si="94"/>
        <v/>
      </c>
      <c r="AN58" s="86" t="str">
        <f t="shared" si="95"/>
        <v/>
      </c>
      <c r="AO58" s="86" t="str">
        <f t="shared" si="96"/>
        <v/>
      </c>
      <c r="AP58" s="86" t="str">
        <f t="shared" si="97"/>
        <v/>
      </c>
      <c r="AQ58" s="86" t="str">
        <f t="shared" si="59"/>
        <v/>
      </c>
      <c r="AR58" s="86" t="str">
        <f t="shared" si="98"/>
        <v/>
      </c>
      <c r="AS58" s="47" t="str">
        <f t="shared" si="99"/>
        <v/>
      </c>
      <c r="AT58" s="69" t="str">
        <f t="shared" si="100"/>
        <v/>
      </c>
      <c r="AU58" s="69" t="str">
        <f t="shared" si="101"/>
        <v/>
      </c>
      <c r="AV58" s="69" t="str">
        <f t="shared" si="102"/>
        <v/>
      </c>
      <c r="AW58" s="69" t="str">
        <f t="shared" si="60"/>
        <v/>
      </c>
      <c r="AX58" s="69" t="str">
        <f t="shared" si="61"/>
        <v/>
      </c>
      <c r="AY58" s="69" t="str">
        <f t="shared" si="103"/>
        <v/>
      </c>
      <c r="AZ58" s="69" t="str">
        <f t="shared" si="104"/>
        <v/>
      </c>
      <c r="BA58" s="69" t="str">
        <f t="shared" si="62"/>
        <v/>
      </c>
      <c r="BB58" s="69" t="str">
        <f t="shared" si="63"/>
        <v/>
      </c>
      <c r="BC58" s="70" t="str">
        <f t="shared" si="105"/>
        <v/>
      </c>
      <c r="BD58" s="70" t="str">
        <f t="shared" si="106"/>
        <v/>
      </c>
      <c r="BE58" s="70" t="str">
        <f t="shared" si="107"/>
        <v/>
      </c>
      <c r="BF58" s="85"/>
      <c r="BG58" s="82"/>
      <c r="BH58" s="64" t="str">
        <f t="shared" si="64"/>
        <v/>
      </c>
      <c r="BI58" s="69" t="str">
        <f t="shared" si="108"/>
        <v/>
      </c>
      <c r="BJ58" s="34" t="str">
        <f t="shared" si="109"/>
        <v/>
      </c>
      <c r="BK58" s="87"/>
      <c r="BL58" s="34" t="str">
        <f t="shared" si="110"/>
        <v/>
      </c>
      <c r="BM58" s="64" t="str">
        <f t="shared" si="111"/>
        <v/>
      </c>
      <c r="BN58" s="69" t="str">
        <f t="shared" si="112"/>
        <v/>
      </c>
      <c r="BO58" s="69" t="str">
        <f t="shared" si="49"/>
        <v/>
      </c>
      <c r="BP58" s="7" t="str">
        <f t="shared" si="113"/>
        <v/>
      </c>
      <c r="BQ58" s="7" t="str">
        <f t="shared" si="114"/>
        <v/>
      </c>
      <c r="BR58" s="7" t="str">
        <f t="shared" si="115"/>
        <v/>
      </c>
      <c r="BS58" s="110" t="str">
        <f t="shared" si="116"/>
        <v/>
      </c>
      <c r="BT58" s="7" t="str">
        <f t="shared" si="117"/>
        <v/>
      </c>
      <c r="BU58" s="115" t="str">
        <f t="shared" si="118"/>
        <v/>
      </c>
      <c r="BV58" s="67"/>
      <c r="CR58" s="9">
        <v>49</v>
      </c>
      <c r="CS58" s="6" t="s">
        <v>26</v>
      </c>
      <c r="CT58" s="6" t="s">
        <v>157</v>
      </c>
      <c r="CU58" s="6" t="s">
        <v>275</v>
      </c>
      <c r="CV58" s="6"/>
      <c r="CW58" s="6">
        <v>125</v>
      </c>
      <c r="CX58" s="6">
        <v>20</v>
      </c>
      <c r="CY58" s="6" t="s">
        <v>170</v>
      </c>
      <c r="CZ58" s="6">
        <v>2</v>
      </c>
      <c r="DA58" s="6">
        <v>3</v>
      </c>
      <c r="DB58" s="6"/>
      <c r="DC58" s="6"/>
      <c r="DE58" s="6">
        <v>49</v>
      </c>
      <c r="DF58" s="6">
        <v>8</v>
      </c>
      <c r="DG58" s="62">
        <v>16510</v>
      </c>
      <c r="DH58" s="63"/>
      <c r="DI58" s="6">
        <v>49</v>
      </c>
      <c r="DJ58" s="6">
        <v>8</v>
      </c>
      <c r="DK58" s="62">
        <v>16510</v>
      </c>
      <c r="DM58" s="6">
        <v>78</v>
      </c>
      <c r="DN58" s="6">
        <v>1</v>
      </c>
      <c r="DP58" s="53">
        <v>49</v>
      </c>
      <c r="DQ58" s="16">
        <v>0.35</v>
      </c>
    </row>
    <row r="59" spans="1:121" s="17" customFormat="1" ht="30" customHeight="1" x14ac:dyDescent="0.25">
      <c r="A59" s="104">
        <v>50</v>
      </c>
      <c r="B59" s="87"/>
      <c r="C59" s="64"/>
      <c r="D59" s="88"/>
      <c r="E59" s="82" t="str">
        <f t="shared" si="65"/>
        <v/>
      </c>
      <c r="F59" s="47" t="str">
        <f t="shared" si="66"/>
        <v/>
      </c>
      <c r="G59" s="47" t="str">
        <f t="shared" si="67"/>
        <v/>
      </c>
      <c r="H59" s="85" t="str">
        <f t="shared" si="68"/>
        <v/>
      </c>
      <c r="I59" s="87"/>
      <c r="J59" s="7" t="str">
        <f t="shared" si="69"/>
        <v/>
      </c>
      <c r="K59" s="64" t="str">
        <f t="shared" si="70"/>
        <v/>
      </c>
      <c r="L59" s="69" t="str">
        <f t="shared" si="71"/>
        <v/>
      </c>
      <c r="M59" s="69" t="str">
        <f t="shared" si="72"/>
        <v/>
      </c>
      <c r="N59" s="7" t="str">
        <f t="shared" si="73"/>
        <v/>
      </c>
      <c r="O59" s="7" t="str">
        <f t="shared" si="74"/>
        <v/>
      </c>
      <c r="P59" s="7" t="str">
        <f t="shared" si="75"/>
        <v/>
      </c>
      <c r="Q59" s="7" t="str">
        <f t="shared" si="76"/>
        <v/>
      </c>
      <c r="R59" s="114" t="str">
        <f t="shared" si="77"/>
        <v/>
      </c>
      <c r="S59" s="82"/>
      <c r="T59" s="89" t="str">
        <f t="shared" si="13"/>
        <v/>
      </c>
      <c r="U59" s="90"/>
      <c r="V59" s="82" t="str">
        <f t="shared" si="78"/>
        <v/>
      </c>
      <c r="W59" s="46" t="str">
        <f t="shared" si="79"/>
        <v/>
      </c>
      <c r="X59" s="34" t="str">
        <f t="shared" si="58"/>
        <v/>
      </c>
      <c r="Y59" s="46" t="str">
        <f t="shared" si="80"/>
        <v/>
      </c>
      <c r="Z59" s="86" t="str">
        <f t="shared" si="81"/>
        <v/>
      </c>
      <c r="AA59" s="86" t="str">
        <f t="shared" si="82"/>
        <v/>
      </c>
      <c r="AB59" s="86" t="str">
        <f t="shared" si="83"/>
        <v/>
      </c>
      <c r="AC59" s="86" t="str">
        <f t="shared" si="84"/>
        <v/>
      </c>
      <c r="AD59" s="86" t="str">
        <f t="shared" si="85"/>
        <v/>
      </c>
      <c r="AE59" s="86" t="str">
        <f t="shared" si="86"/>
        <v/>
      </c>
      <c r="AF59" s="86" t="str">
        <f t="shared" si="87"/>
        <v/>
      </c>
      <c r="AG59" s="86" t="str">
        <f t="shared" si="88"/>
        <v/>
      </c>
      <c r="AH59" s="86" t="str">
        <f t="shared" si="89"/>
        <v/>
      </c>
      <c r="AI59" s="86" t="str">
        <f t="shared" si="90"/>
        <v/>
      </c>
      <c r="AJ59" s="86" t="str">
        <f t="shared" si="91"/>
        <v/>
      </c>
      <c r="AK59" s="86" t="str">
        <f t="shared" si="92"/>
        <v/>
      </c>
      <c r="AL59" s="86" t="str">
        <f t="shared" si="93"/>
        <v/>
      </c>
      <c r="AM59" s="86" t="str">
        <f t="shared" si="94"/>
        <v/>
      </c>
      <c r="AN59" s="86" t="str">
        <f t="shared" si="95"/>
        <v/>
      </c>
      <c r="AO59" s="86" t="str">
        <f t="shared" si="96"/>
        <v/>
      </c>
      <c r="AP59" s="86" t="str">
        <f t="shared" si="97"/>
        <v/>
      </c>
      <c r="AQ59" s="86" t="str">
        <f t="shared" si="59"/>
        <v/>
      </c>
      <c r="AR59" s="86" t="str">
        <f t="shared" si="98"/>
        <v/>
      </c>
      <c r="AS59" s="47" t="str">
        <f t="shared" si="99"/>
        <v/>
      </c>
      <c r="AT59" s="69" t="str">
        <f t="shared" si="100"/>
        <v/>
      </c>
      <c r="AU59" s="69" t="str">
        <f t="shared" si="101"/>
        <v/>
      </c>
      <c r="AV59" s="69" t="str">
        <f t="shared" si="102"/>
        <v/>
      </c>
      <c r="AW59" s="69" t="str">
        <f t="shared" si="60"/>
        <v/>
      </c>
      <c r="AX59" s="69" t="str">
        <f t="shared" si="61"/>
        <v/>
      </c>
      <c r="AY59" s="69" t="str">
        <f t="shared" si="103"/>
        <v/>
      </c>
      <c r="AZ59" s="69" t="str">
        <f t="shared" si="104"/>
        <v/>
      </c>
      <c r="BA59" s="69" t="str">
        <f t="shared" si="62"/>
        <v/>
      </c>
      <c r="BB59" s="69" t="str">
        <f t="shared" si="63"/>
        <v/>
      </c>
      <c r="BC59" s="70" t="str">
        <f t="shared" si="105"/>
        <v/>
      </c>
      <c r="BD59" s="70" t="str">
        <f t="shared" si="106"/>
        <v/>
      </c>
      <c r="BE59" s="70" t="str">
        <f t="shared" si="107"/>
        <v/>
      </c>
      <c r="BF59" s="85"/>
      <c r="BG59" s="82"/>
      <c r="BH59" s="64" t="str">
        <f t="shared" si="64"/>
        <v/>
      </c>
      <c r="BI59" s="69" t="str">
        <f t="shared" si="108"/>
        <v/>
      </c>
      <c r="BJ59" s="34" t="str">
        <f t="shared" si="109"/>
        <v/>
      </c>
      <c r="BK59" s="87"/>
      <c r="BL59" s="34" t="str">
        <f t="shared" si="110"/>
        <v/>
      </c>
      <c r="BM59" s="64" t="str">
        <f t="shared" si="111"/>
        <v/>
      </c>
      <c r="BN59" s="69" t="str">
        <f t="shared" si="112"/>
        <v/>
      </c>
      <c r="BO59" s="69" t="str">
        <f t="shared" si="49"/>
        <v/>
      </c>
      <c r="BP59" s="7" t="str">
        <f t="shared" si="113"/>
        <v/>
      </c>
      <c r="BQ59" s="7" t="str">
        <f t="shared" si="114"/>
        <v/>
      </c>
      <c r="BR59" s="7" t="str">
        <f t="shared" si="115"/>
        <v/>
      </c>
      <c r="BS59" s="110" t="str">
        <f t="shared" si="116"/>
        <v/>
      </c>
      <c r="BT59" s="7" t="str">
        <f t="shared" si="117"/>
        <v/>
      </c>
      <c r="BU59" s="115" t="str">
        <f t="shared" si="118"/>
        <v/>
      </c>
      <c r="BV59" s="67"/>
      <c r="CR59" s="9">
        <v>50</v>
      </c>
      <c r="CS59" s="6" t="s">
        <v>27</v>
      </c>
      <c r="CT59" s="6" t="s">
        <v>157</v>
      </c>
      <c r="CU59" s="6" t="s">
        <v>275</v>
      </c>
      <c r="CV59" s="6"/>
      <c r="CW59" s="6">
        <v>250</v>
      </c>
      <c r="CX59" s="6">
        <v>20</v>
      </c>
      <c r="CY59" s="6" t="s">
        <v>170</v>
      </c>
      <c r="CZ59" s="6">
        <v>2</v>
      </c>
      <c r="DA59" s="6">
        <v>3</v>
      </c>
      <c r="DB59" s="6"/>
      <c r="DC59" s="6"/>
      <c r="DE59" s="6">
        <v>50</v>
      </c>
      <c r="DF59" s="6">
        <v>8</v>
      </c>
      <c r="DG59" s="62">
        <v>16510</v>
      </c>
      <c r="DH59" s="63"/>
      <c r="DI59" s="6">
        <v>50</v>
      </c>
      <c r="DJ59" s="6">
        <v>8</v>
      </c>
      <c r="DK59" s="62">
        <v>16510</v>
      </c>
      <c r="DM59" s="6">
        <v>79</v>
      </c>
      <c r="DN59" s="6">
        <v>1</v>
      </c>
      <c r="DP59" s="53">
        <v>50</v>
      </c>
      <c r="DQ59" s="16">
        <v>0.35</v>
      </c>
    </row>
    <row r="60" spans="1:121" s="17" customFormat="1" ht="30" customHeight="1" x14ac:dyDescent="0.25">
      <c r="A60" s="104">
        <v>51</v>
      </c>
      <c r="B60" s="87"/>
      <c r="C60" s="64"/>
      <c r="D60" s="88"/>
      <c r="E60" s="82" t="str">
        <f t="shared" si="65"/>
        <v/>
      </c>
      <c r="F60" s="47" t="str">
        <f t="shared" si="66"/>
        <v/>
      </c>
      <c r="G60" s="47" t="str">
        <f t="shared" si="67"/>
        <v/>
      </c>
      <c r="H60" s="85" t="str">
        <f t="shared" si="68"/>
        <v/>
      </c>
      <c r="I60" s="87"/>
      <c r="J60" s="7" t="str">
        <f t="shared" si="69"/>
        <v/>
      </c>
      <c r="K60" s="64" t="str">
        <f t="shared" si="70"/>
        <v/>
      </c>
      <c r="L60" s="69" t="str">
        <f t="shared" si="71"/>
        <v/>
      </c>
      <c r="M60" s="69" t="str">
        <f t="shared" si="72"/>
        <v/>
      </c>
      <c r="N60" s="7" t="str">
        <f t="shared" si="73"/>
        <v/>
      </c>
      <c r="O60" s="7" t="str">
        <f t="shared" si="74"/>
        <v/>
      </c>
      <c r="P60" s="7" t="str">
        <f t="shared" si="75"/>
        <v/>
      </c>
      <c r="Q60" s="7" t="str">
        <f t="shared" si="76"/>
        <v/>
      </c>
      <c r="R60" s="114" t="str">
        <f t="shared" si="77"/>
        <v/>
      </c>
      <c r="S60" s="82"/>
      <c r="T60" s="89" t="str">
        <f t="shared" si="13"/>
        <v/>
      </c>
      <c r="U60" s="90"/>
      <c r="V60" s="82" t="str">
        <f t="shared" si="78"/>
        <v/>
      </c>
      <c r="W60" s="46" t="str">
        <f t="shared" si="79"/>
        <v/>
      </c>
      <c r="X60" s="34" t="str">
        <f t="shared" si="58"/>
        <v/>
      </c>
      <c r="Y60" s="46" t="str">
        <f t="shared" si="80"/>
        <v/>
      </c>
      <c r="Z60" s="86" t="str">
        <f t="shared" si="81"/>
        <v/>
      </c>
      <c r="AA60" s="86" t="str">
        <f t="shared" si="82"/>
        <v/>
      </c>
      <c r="AB60" s="86" t="str">
        <f t="shared" si="83"/>
        <v/>
      </c>
      <c r="AC60" s="86" t="str">
        <f t="shared" si="84"/>
        <v/>
      </c>
      <c r="AD60" s="86" t="str">
        <f t="shared" si="85"/>
        <v/>
      </c>
      <c r="AE60" s="86" t="str">
        <f t="shared" si="86"/>
        <v/>
      </c>
      <c r="AF60" s="86" t="str">
        <f t="shared" si="87"/>
        <v/>
      </c>
      <c r="AG60" s="86" t="str">
        <f t="shared" si="88"/>
        <v/>
      </c>
      <c r="AH60" s="86" t="str">
        <f t="shared" si="89"/>
        <v/>
      </c>
      <c r="AI60" s="86" t="str">
        <f t="shared" si="90"/>
        <v/>
      </c>
      <c r="AJ60" s="86" t="str">
        <f t="shared" si="91"/>
        <v/>
      </c>
      <c r="AK60" s="86" t="str">
        <f t="shared" si="92"/>
        <v/>
      </c>
      <c r="AL60" s="86" t="str">
        <f t="shared" si="93"/>
        <v/>
      </c>
      <c r="AM60" s="86" t="str">
        <f t="shared" si="94"/>
        <v/>
      </c>
      <c r="AN60" s="86" t="str">
        <f t="shared" si="95"/>
        <v/>
      </c>
      <c r="AO60" s="86" t="str">
        <f t="shared" si="96"/>
        <v/>
      </c>
      <c r="AP60" s="86" t="str">
        <f t="shared" si="97"/>
        <v/>
      </c>
      <c r="AQ60" s="86" t="str">
        <f t="shared" si="59"/>
        <v/>
      </c>
      <c r="AR60" s="86" t="str">
        <f t="shared" si="98"/>
        <v/>
      </c>
      <c r="AS60" s="47" t="str">
        <f t="shared" si="99"/>
        <v/>
      </c>
      <c r="AT60" s="69" t="str">
        <f t="shared" si="100"/>
        <v/>
      </c>
      <c r="AU60" s="69" t="str">
        <f t="shared" si="101"/>
        <v/>
      </c>
      <c r="AV60" s="69" t="str">
        <f t="shared" si="102"/>
        <v/>
      </c>
      <c r="AW60" s="69" t="str">
        <f t="shared" si="60"/>
        <v/>
      </c>
      <c r="AX60" s="69" t="str">
        <f t="shared" si="61"/>
        <v/>
      </c>
      <c r="AY60" s="69" t="str">
        <f t="shared" si="103"/>
        <v/>
      </c>
      <c r="AZ60" s="69" t="str">
        <f t="shared" si="104"/>
        <v/>
      </c>
      <c r="BA60" s="69" t="str">
        <f t="shared" si="62"/>
        <v/>
      </c>
      <c r="BB60" s="69" t="str">
        <f t="shared" si="63"/>
        <v/>
      </c>
      <c r="BC60" s="70" t="str">
        <f t="shared" si="105"/>
        <v/>
      </c>
      <c r="BD60" s="70" t="str">
        <f t="shared" si="106"/>
        <v/>
      </c>
      <c r="BE60" s="70" t="str">
        <f t="shared" si="107"/>
        <v/>
      </c>
      <c r="BF60" s="85"/>
      <c r="BG60" s="82"/>
      <c r="BH60" s="64" t="str">
        <f t="shared" si="64"/>
        <v/>
      </c>
      <c r="BI60" s="69" t="str">
        <f t="shared" si="108"/>
        <v/>
      </c>
      <c r="BJ60" s="34" t="str">
        <f t="shared" si="109"/>
        <v/>
      </c>
      <c r="BK60" s="87"/>
      <c r="BL60" s="34" t="str">
        <f t="shared" si="110"/>
        <v/>
      </c>
      <c r="BM60" s="64" t="str">
        <f t="shared" si="111"/>
        <v/>
      </c>
      <c r="BN60" s="69" t="str">
        <f t="shared" si="112"/>
        <v/>
      </c>
      <c r="BO60" s="69" t="str">
        <f t="shared" si="49"/>
        <v/>
      </c>
      <c r="BP60" s="7" t="str">
        <f t="shared" si="113"/>
        <v/>
      </c>
      <c r="BQ60" s="7" t="str">
        <f t="shared" si="114"/>
        <v/>
      </c>
      <c r="BR60" s="7" t="str">
        <f t="shared" si="115"/>
        <v/>
      </c>
      <c r="BS60" s="110" t="str">
        <f t="shared" si="116"/>
        <v/>
      </c>
      <c r="BT60" s="7" t="str">
        <f t="shared" si="117"/>
        <v/>
      </c>
      <c r="BU60" s="115" t="str">
        <f t="shared" si="118"/>
        <v/>
      </c>
      <c r="BV60" s="67"/>
      <c r="CR60" s="9">
        <v>51</v>
      </c>
      <c r="CS60" s="6" t="s">
        <v>28</v>
      </c>
      <c r="CT60" s="6" t="s">
        <v>157</v>
      </c>
      <c r="CU60" s="6" t="s">
        <v>275</v>
      </c>
      <c r="CV60" s="6"/>
      <c r="CW60" s="6">
        <v>480</v>
      </c>
      <c r="CX60" s="6">
        <v>20</v>
      </c>
      <c r="CY60" s="6" t="s">
        <v>170</v>
      </c>
      <c r="CZ60" s="6">
        <v>2</v>
      </c>
      <c r="DA60" s="6">
        <v>3</v>
      </c>
      <c r="DB60" s="6"/>
      <c r="DC60" s="6"/>
      <c r="DE60" s="6">
        <v>51</v>
      </c>
      <c r="DF60" s="6">
        <v>6</v>
      </c>
      <c r="DG60" s="62">
        <v>26240</v>
      </c>
      <c r="DH60" s="63"/>
      <c r="DI60" s="6">
        <v>51</v>
      </c>
      <c r="DJ60" s="6">
        <v>8</v>
      </c>
      <c r="DK60" s="62">
        <v>16510</v>
      </c>
      <c r="DM60" s="6">
        <v>80</v>
      </c>
      <c r="DN60" s="6">
        <v>1</v>
      </c>
      <c r="DP60" s="53">
        <v>51</v>
      </c>
      <c r="DQ60" s="16">
        <v>0.35</v>
      </c>
    </row>
    <row r="61" spans="1:121" s="17" customFormat="1" ht="30" customHeight="1" x14ac:dyDescent="0.25">
      <c r="A61" s="104">
        <v>52</v>
      </c>
      <c r="B61" s="87"/>
      <c r="C61" s="64"/>
      <c r="D61" s="88"/>
      <c r="E61" s="82" t="str">
        <f t="shared" si="65"/>
        <v/>
      </c>
      <c r="F61" s="47" t="str">
        <f t="shared" si="66"/>
        <v/>
      </c>
      <c r="G61" s="47" t="str">
        <f t="shared" si="67"/>
        <v/>
      </c>
      <c r="H61" s="85" t="str">
        <f t="shared" si="68"/>
        <v/>
      </c>
      <c r="I61" s="87"/>
      <c r="J61" s="7" t="str">
        <f t="shared" si="69"/>
        <v/>
      </c>
      <c r="K61" s="64" t="str">
        <f t="shared" si="70"/>
        <v/>
      </c>
      <c r="L61" s="69" t="str">
        <f t="shared" si="71"/>
        <v/>
      </c>
      <c r="M61" s="69" t="str">
        <f t="shared" si="72"/>
        <v/>
      </c>
      <c r="N61" s="7" t="str">
        <f t="shared" si="73"/>
        <v/>
      </c>
      <c r="O61" s="7" t="str">
        <f t="shared" si="74"/>
        <v/>
      </c>
      <c r="P61" s="7" t="str">
        <f t="shared" si="75"/>
        <v/>
      </c>
      <c r="Q61" s="7" t="str">
        <f t="shared" si="76"/>
        <v/>
      </c>
      <c r="R61" s="114" t="str">
        <f t="shared" si="77"/>
        <v/>
      </c>
      <c r="S61" s="82"/>
      <c r="T61" s="89" t="str">
        <f t="shared" si="13"/>
        <v/>
      </c>
      <c r="U61" s="90"/>
      <c r="V61" s="82" t="str">
        <f t="shared" si="78"/>
        <v/>
      </c>
      <c r="W61" s="46" t="str">
        <f t="shared" si="79"/>
        <v/>
      </c>
      <c r="X61" s="34" t="str">
        <f t="shared" si="58"/>
        <v/>
      </c>
      <c r="Y61" s="46" t="str">
        <f t="shared" si="80"/>
        <v/>
      </c>
      <c r="Z61" s="86" t="str">
        <f t="shared" si="81"/>
        <v/>
      </c>
      <c r="AA61" s="86" t="str">
        <f t="shared" si="82"/>
        <v/>
      </c>
      <c r="AB61" s="86" t="str">
        <f t="shared" si="83"/>
        <v/>
      </c>
      <c r="AC61" s="86" t="str">
        <f t="shared" si="84"/>
        <v/>
      </c>
      <c r="AD61" s="86" t="str">
        <f t="shared" si="85"/>
        <v/>
      </c>
      <c r="AE61" s="86" t="str">
        <f t="shared" si="86"/>
        <v/>
      </c>
      <c r="AF61" s="86" t="str">
        <f t="shared" si="87"/>
        <v/>
      </c>
      <c r="AG61" s="86" t="str">
        <f t="shared" si="88"/>
        <v/>
      </c>
      <c r="AH61" s="86" t="str">
        <f t="shared" si="89"/>
        <v/>
      </c>
      <c r="AI61" s="86" t="str">
        <f t="shared" si="90"/>
        <v/>
      </c>
      <c r="AJ61" s="86" t="str">
        <f t="shared" si="91"/>
        <v/>
      </c>
      <c r="AK61" s="86" t="str">
        <f t="shared" si="92"/>
        <v/>
      </c>
      <c r="AL61" s="86" t="str">
        <f t="shared" si="93"/>
        <v/>
      </c>
      <c r="AM61" s="86" t="str">
        <f t="shared" si="94"/>
        <v/>
      </c>
      <c r="AN61" s="86" t="str">
        <f t="shared" si="95"/>
        <v/>
      </c>
      <c r="AO61" s="86" t="str">
        <f t="shared" si="96"/>
        <v/>
      </c>
      <c r="AP61" s="86" t="str">
        <f t="shared" si="97"/>
        <v/>
      </c>
      <c r="AQ61" s="86" t="str">
        <f t="shared" si="59"/>
        <v/>
      </c>
      <c r="AR61" s="86" t="str">
        <f t="shared" si="98"/>
        <v/>
      </c>
      <c r="AS61" s="47" t="str">
        <f t="shared" si="99"/>
        <v/>
      </c>
      <c r="AT61" s="69" t="str">
        <f t="shared" si="100"/>
        <v/>
      </c>
      <c r="AU61" s="69" t="str">
        <f t="shared" si="101"/>
        <v/>
      </c>
      <c r="AV61" s="69" t="str">
        <f t="shared" si="102"/>
        <v/>
      </c>
      <c r="AW61" s="69" t="str">
        <f t="shared" si="60"/>
        <v/>
      </c>
      <c r="AX61" s="69" t="str">
        <f t="shared" si="61"/>
        <v/>
      </c>
      <c r="AY61" s="69" t="str">
        <f t="shared" si="103"/>
        <v/>
      </c>
      <c r="AZ61" s="69" t="str">
        <f t="shared" si="104"/>
        <v/>
      </c>
      <c r="BA61" s="69" t="str">
        <f t="shared" si="62"/>
        <v/>
      </c>
      <c r="BB61" s="69" t="str">
        <f t="shared" si="63"/>
        <v/>
      </c>
      <c r="BC61" s="70" t="str">
        <f t="shared" si="105"/>
        <v/>
      </c>
      <c r="BD61" s="70" t="str">
        <f t="shared" si="106"/>
        <v/>
      </c>
      <c r="BE61" s="70" t="str">
        <f t="shared" si="107"/>
        <v/>
      </c>
      <c r="BF61" s="85"/>
      <c r="BG61" s="82"/>
      <c r="BH61" s="64" t="str">
        <f t="shared" si="64"/>
        <v/>
      </c>
      <c r="BI61" s="69" t="str">
        <f t="shared" si="108"/>
        <v/>
      </c>
      <c r="BJ61" s="34" t="str">
        <f t="shared" si="109"/>
        <v/>
      </c>
      <c r="BK61" s="87"/>
      <c r="BL61" s="34" t="str">
        <f t="shared" si="110"/>
        <v/>
      </c>
      <c r="BM61" s="64" t="str">
        <f t="shared" si="111"/>
        <v/>
      </c>
      <c r="BN61" s="69" t="str">
        <f t="shared" si="112"/>
        <v/>
      </c>
      <c r="BO61" s="69" t="str">
        <f t="shared" si="49"/>
        <v/>
      </c>
      <c r="BP61" s="7" t="str">
        <f t="shared" si="113"/>
        <v/>
      </c>
      <c r="BQ61" s="7" t="str">
        <f t="shared" si="114"/>
        <v/>
      </c>
      <c r="BR61" s="7" t="str">
        <f t="shared" si="115"/>
        <v/>
      </c>
      <c r="BS61" s="110" t="str">
        <f t="shared" si="116"/>
        <v/>
      </c>
      <c r="BT61" s="7" t="str">
        <f t="shared" si="117"/>
        <v/>
      </c>
      <c r="BU61" s="115" t="str">
        <f t="shared" si="118"/>
        <v/>
      </c>
      <c r="BV61" s="67"/>
      <c r="CR61" s="9">
        <v>52</v>
      </c>
      <c r="CS61" s="6" t="s">
        <v>29</v>
      </c>
      <c r="CT61" s="6" t="s">
        <v>157</v>
      </c>
      <c r="CU61" s="6" t="s">
        <v>275</v>
      </c>
      <c r="CV61" s="6"/>
      <c r="CW61" s="6">
        <v>600</v>
      </c>
      <c r="CX61" s="6">
        <v>20</v>
      </c>
      <c r="CY61" s="6" t="s">
        <v>170</v>
      </c>
      <c r="CZ61" s="6">
        <v>2</v>
      </c>
      <c r="DA61" s="6">
        <v>3</v>
      </c>
      <c r="DB61" s="6"/>
      <c r="DC61" s="6"/>
      <c r="DE61" s="6">
        <v>52</v>
      </c>
      <c r="DF61" s="6">
        <v>6</v>
      </c>
      <c r="DG61" s="62">
        <v>26240</v>
      </c>
      <c r="DH61" s="63"/>
      <c r="DI61" s="6">
        <v>52</v>
      </c>
      <c r="DJ61" s="6">
        <v>8</v>
      </c>
      <c r="DK61" s="62">
        <v>16510</v>
      </c>
      <c r="DM61" s="6">
        <v>81</v>
      </c>
      <c r="DN61" s="6">
        <v>1</v>
      </c>
      <c r="DP61" s="53">
        <v>52</v>
      </c>
      <c r="DQ61" s="16">
        <v>0.35</v>
      </c>
    </row>
    <row r="62" spans="1:121" s="17" customFormat="1" ht="30" customHeight="1" x14ac:dyDescent="0.25">
      <c r="A62" s="104">
        <v>53</v>
      </c>
      <c r="B62" s="87"/>
      <c r="C62" s="64"/>
      <c r="D62" s="88"/>
      <c r="E62" s="82" t="str">
        <f t="shared" si="65"/>
        <v/>
      </c>
      <c r="F62" s="47" t="str">
        <f t="shared" si="66"/>
        <v/>
      </c>
      <c r="G62" s="47" t="str">
        <f t="shared" si="67"/>
        <v/>
      </c>
      <c r="H62" s="85" t="str">
        <f t="shared" si="68"/>
        <v/>
      </c>
      <c r="I62" s="87"/>
      <c r="J62" s="7" t="str">
        <f t="shared" si="69"/>
        <v/>
      </c>
      <c r="K62" s="64" t="str">
        <f t="shared" si="70"/>
        <v/>
      </c>
      <c r="L62" s="69" t="str">
        <f t="shared" si="71"/>
        <v/>
      </c>
      <c r="M62" s="69" t="str">
        <f t="shared" si="72"/>
        <v/>
      </c>
      <c r="N62" s="7" t="str">
        <f t="shared" si="73"/>
        <v/>
      </c>
      <c r="O62" s="7" t="str">
        <f t="shared" si="74"/>
        <v/>
      </c>
      <c r="P62" s="7" t="str">
        <f t="shared" si="75"/>
        <v/>
      </c>
      <c r="Q62" s="7" t="str">
        <f t="shared" si="76"/>
        <v/>
      </c>
      <c r="R62" s="114" t="str">
        <f t="shared" si="77"/>
        <v/>
      </c>
      <c r="S62" s="82"/>
      <c r="T62" s="89" t="str">
        <f t="shared" si="13"/>
        <v/>
      </c>
      <c r="U62" s="90"/>
      <c r="V62" s="82" t="str">
        <f t="shared" si="78"/>
        <v/>
      </c>
      <c r="W62" s="46" t="str">
        <f t="shared" si="79"/>
        <v/>
      </c>
      <c r="X62" s="34" t="str">
        <f t="shared" si="58"/>
        <v/>
      </c>
      <c r="Y62" s="46" t="str">
        <f t="shared" si="80"/>
        <v/>
      </c>
      <c r="Z62" s="86" t="str">
        <f t="shared" si="81"/>
        <v/>
      </c>
      <c r="AA62" s="86" t="str">
        <f t="shared" si="82"/>
        <v/>
      </c>
      <c r="AB62" s="86" t="str">
        <f t="shared" si="83"/>
        <v/>
      </c>
      <c r="AC62" s="86" t="str">
        <f t="shared" si="84"/>
        <v/>
      </c>
      <c r="AD62" s="86" t="str">
        <f t="shared" si="85"/>
        <v/>
      </c>
      <c r="AE62" s="86" t="str">
        <f t="shared" si="86"/>
        <v/>
      </c>
      <c r="AF62" s="86" t="str">
        <f t="shared" si="87"/>
        <v/>
      </c>
      <c r="AG62" s="86" t="str">
        <f t="shared" si="88"/>
        <v/>
      </c>
      <c r="AH62" s="86" t="str">
        <f t="shared" si="89"/>
        <v/>
      </c>
      <c r="AI62" s="86" t="str">
        <f t="shared" si="90"/>
        <v/>
      </c>
      <c r="AJ62" s="86" t="str">
        <f t="shared" si="91"/>
        <v/>
      </c>
      <c r="AK62" s="86" t="str">
        <f t="shared" si="92"/>
        <v/>
      </c>
      <c r="AL62" s="86" t="str">
        <f t="shared" si="93"/>
        <v/>
      </c>
      <c r="AM62" s="86" t="str">
        <f t="shared" si="94"/>
        <v/>
      </c>
      <c r="AN62" s="86" t="str">
        <f t="shared" si="95"/>
        <v/>
      </c>
      <c r="AO62" s="86" t="str">
        <f t="shared" si="96"/>
        <v/>
      </c>
      <c r="AP62" s="86" t="str">
        <f t="shared" si="97"/>
        <v/>
      </c>
      <c r="AQ62" s="86" t="str">
        <f t="shared" si="59"/>
        <v/>
      </c>
      <c r="AR62" s="86" t="str">
        <f t="shared" si="98"/>
        <v/>
      </c>
      <c r="AS62" s="47" t="str">
        <f t="shared" si="99"/>
        <v/>
      </c>
      <c r="AT62" s="69" t="str">
        <f t="shared" si="100"/>
        <v/>
      </c>
      <c r="AU62" s="69" t="str">
        <f t="shared" si="101"/>
        <v/>
      </c>
      <c r="AV62" s="69" t="str">
        <f t="shared" si="102"/>
        <v/>
      </c>
      <c r="AW62" s="69" t="str">
        <f t="shared" si="60"/>
        <v/>
      </c>
      <c r="AX62" s="69" t="str">
        <f t="shared" si="61"/>
        <v/>
      </c>
      <c r="AY62" s="69" t="str">
        <f t="shared" si="103"/>
        <v/>
      </c>
      <c r="AZ62" s="69" t="str">
        <f t="shared" si="104"/>
        <v/>
      </c>
      <c r="BA62" s="69" t="str">
        <f t="shared" si="62"/>
        <v/>
      </c>
      <c r="BB62" s="69" t="str">
        <f t="shared" si="63"/>
        <v/>
      </c>
      <c r="BC62" s="70" t="str">
        <f t="shared" si="105"/>
        <v/>
      </c>
      <c r="BD62" s="70" t="str">
        <f t="shared" si="106"/>
        <v/>
      </c>
      <c r="BE62" s="70" t="str">
        <f t="shared" si="107"/>
        <v/>
      </c>
      <c r="BF62" s="85"/>
      <c r="BG62" s="82"/>
      <c r="BH62" s="64" t="str">
        <f t="shared" si="64"/>
        <v/>
      </c>
      <c r="BI62" s="69" t="str">
        <f t="shared" si="108"/>
        <v/>
      </c>
      <c r="BJ62" s="34" t="str">
        <f t="shared" si="109"/>
        <v/>
      </c>
      <c r="BK62" s="87"/>
      <c r="BL62" s="34" t="str">
        <f t="shared" si="110"/>
        <v/>
      </c>
      <c r="BM62" s="64" t="str">
        <f t="shared" si="111"/>
        <v/>
      </c>
      <c r="BN62" s="69" t="str">
        <f t="shared" si="112"/>
        <v/>
      </c>
      <c r="BO62" s="69" t="str">
        <f t="shared" si="49"/>
        <v/>
      </c>
      <c r="BP62" s="7" t="str">
        <f t="shared" si="113"/>
        <v/>
      </c>
      <c r="BQ62" s="7" t="str">
        <f t="shared" si="114"/>
        <v/>
      </c>
      <c r="BR62" s="7" t="str">
        <f t="shared" si="115"/>
        <v/>
      </c>
      <c r="BS62" s="110" t="str">
        <f t="shared" si="116"/>
        <v/>
      </c>
      <c r="BT62" s="7" t="str">
        <f t="shared" si="117"/>
        <v/>
      </c>
      <c r="BU62" s="115" t="str">
        <f t="shared" si="118"/>
        <v/>
      </c>
      <c r="BV62" s="67"/>
      <c r="CR62" s="9">
        <v>53</v>
      </c>
      <c r="CS62" s="6" t="s">
        <v>30</v>
      </c>
      <c r="CT62" s="6" t="s">
        <v>157</v>
      </c>
      <c r="CU62" s="6" t="s">
        <v>275</v>
      </c>
      <c r="CV62" s="6"/>
      <c r="CW62" s="6">
        <v>600</v>
      </c>
      <c r="CX62" s="6">
        <v>30</v>
      </c>
      <c r="CY62" s="6" t="s">
        <v>171</v>
      </c>
      <c r="CZ62" s="6">
        <v>3</v>
      </c>
      <c r="DA62" s="6">
        <v>4</v>
      </c>
      <c r="DB62" s="6"/>
      <c r="DC62" s="6"/>
      <c r="DE62" s="6">
        <v>53</v>
      </c>
      <c r="DF62" s="6">
        <v>6</v>
      </c>
      <c r="DG62" s="62">
        <v>26240</v>
      </c>
      <c r="DH62" s="63"/>
      <c r="DI62" s="6">
        <v>53</v>
      </c>
      <c r="DJ62" s="6">
        <v>8</v>
      </c>
      <c r="DK62" s="62">
        <v>16510</v>
      </c>
      <c r="DM62" s="6">
        <v>82</v>
      </c>
      <c r="DN62" s="6">
        <v>1</v>
      </c>
      <c r="DP62" s="53">
        <v>53</v>
      </c>
      <c r="DQ62" s="16">
        <v>0.35</v>
      </c>
    </row>
    <row r="63" spans="1:121" s="17" customFormat="1" ht="30" customHeight="1" x14ac:dyDescent="0.25">
      <c r="A63" s="104">
        <v>54</v>
      </c>
      <c r="B63" s="87"/>
      <c r="C63" s="64"/>
      <c r="D63" s="88"/>
      <c r="E63" s="82" t="str">
        <f t="shared" si="65"/>
        <v/>
      </c>
      <c r="F63" s="47" t="str">
        <f t="shared" si="66"/>
        <v/>
      </c>
      <c r="G63" s="47" t="str">
        <f t="shared" si="67"/>
        <v/>
      </c>
      <c r="H63" s="85" t="str">
        <f t="shared" si="68"/>
        <v/>
      </c>
      <c r="I63" s="87"/>
      <c r="J63" s="7" t="str">
        <f t="shared" si="69"/>
        <v/>
      </c>
      <c r="K63" s="64" t="str">
        <f t="shared" si="70"/>
        <v/>
      </c>
      <c r="L63" s="69" t="str">
        <f t="shared" si="71"/>
        <v/>
      </c>
      <c r="M63" s="69" t="str">
        <f t="shared" si="72"/>
        <v/>
      </c>
      <c r="N63" s="7" t="str">
        <f t="shared" si="73"/>
        <v/>
      </c>
      <c r="O63" s="7" t="str">
        <f t="shared" si="74"/>
        <v/>
      </c>
      <c r="P63" s="7" t="str">
        <f t="shared" si="75"/>
        <v/>
      </c>
      <c r="Q63" s="7" t="str">
        <f t="shared" si="76"/>
        <v/>
      </c>
      <c r="R63" s="114" t="str">
        <f t="shared" si="77"/>
        <v/>
      </c>
      <c r="S63" s="82"/>
      <c r="T63" s="89" t="str">
        <f t="shared" si="13"/>
        <v/>
      </c>
      <c r="U63" s="90"/>
      <c r="V63" s="82" t="str">
        <f t="shared" si="78"/>
        <v/>
      </c>
      <c r="W63" s="46" t="str">
        <f t="shared" si="79"/>
        <v/>
      </c>
      <c r="X63" s="34" t="str">
        <f t="shared" si="58"/>
        <v/>
      </c>
      <c r="Y63" s="46" t="str">
        <f t="shared" si="80"/>
        <v/>
      </c>
      <c r="Z63" s="86" t="str">
        <f t="shared" si="81"/>
        <v/>
      </c>
      <c r="AA63" s="86" t="str">
        <f t="shared" si="82"/>
        <v/>
      </c>
      <c r="AB63" s="86" t="str">
        <f t="shared" si="83"/>
        <v/>
      </c>
      <c r="AC63" s="86" t="str">
        <f t="shared" si="84"/>
        <v/>
      </c>
      <c r="AD63" s="86" t="str">
        <f t="shared" si="85"/>
        <v/>
      </c>
      <c r="AE63" s="86" t="str">
        <f t="shared" si="86"/>
        <v/>
      </c>
      <c r="AF63" s="86" t="str">
        <f t="shared" si="87"/>
        <v/>
      </c>
      <c r="AG63" s="86" t="str">
        <f t="shared" si="88"/>
        <v/>
      </c>
      <c r="AH63" s="86" t="str">
        <f t="shared" si="89"/>
        <v/>
      </c>
      <c r="AI63" s="86" t="str">
        <f t="shared" si="90"/>
        <v/>
      </c>
      <c r="AJ63" s="86" t="str">
        <f t="shared" si="91"/>
        <v/>
      </c>
      <c r="AK63" s="86" t="str">
        <f t="shared" si="92"/>
        <v/>
      </c>
      <c r="AL63" s="86" t="str">
        <f t="shared" si="93"/>
        <v/>
      </c>
      <c r="AM63" s="86" t="str">
        <f t="shared" si="94"/>
        <v/>
      </c>
      <c r="AN63" s="86" t="str">
        <f t="shared" si="95"/>
        <v/>
      </c>
      <c r="AO63" s="86" t="str">
        <f t="shared" si="96"/>
        <v/>
      </c>
      <c r="AP63" s="86" t="str">
        <f t="shared" si="97"/>
        <v/>
      </c>
      <c r="AQ63" s="86" t="str">
        <f t="shared" si="59"/>
        <v/>
      </c>
      <c r="AR63" s="86" t="str">
        <f t="shared" si="98"/>
        <v/>
      </c>
      <c r="AS63" s="47" t="str">
        <f t="shared" si="99"/>
        <v/>
      </c>
      <c r="AT63" s="69" t="str">
        <f t="shared" si="100"/>
        <v/>
      </c>
      <c r="AU63" s="69" t="str">
        <f t="shared" si="101"/>
        <v/>
      </c>
      <c r="AV63" s="69" t="str">
        <f t="shared" si="102"/>
        <v/>
      </c>
      <c r="AW63" s="69" t="str">
        <f t="shared" si="60"/>
        <v/>
      </c>
      <c r="AX63" s="69" t="str">
        <f t="shared" si="61"/>
        <v/>
      </c>
      <c r="AY63" s="69" t="str">
        <f t="shared" si="103"/>
        <v/>
      </c>
      <c r="AZ63" s="69" t="str">
        <f t="shared" si="104"/>
        <v/>
      </c>
      <c r="BA63" s="69" t="str">
        <f t="shared" si="62"/>
        <v/>
      </c>
      <c r="BB63" s="69" t="str">
        <f t="shared" si="63"/>
        <v/>
      </c>
      <c r="BC63" s="70" t="str">
        <f t="shared" si="105"/>
        <v/>
      </c>
      <c r="BD63" s="70" t="str">
        <f t="shared" si="106"/>
        <v/>
      </c>
      <c r="BE63" s="70" t="str">
        <f t="shared" si="107"/>
        <v/>
      </c>
      <c r="BF63" s="85"/>
      <c r="BG63" s="82"/>
      <c r="BH63" s="64" t="str">
        <f t="shared" si="64"/>
        <v/>
      </c>
      <c r="BI63" s="69" t="str">
        <f t="shared" si="108"/>
        <v/>
      </c>
      <c r="BJ63" s="34" t="str">
        <f t="shared" si="109"/>
        <v/>
      </c>
      <c r="BK63" s="87"/>
      <c r="BL63" s="34" t="str">
        <f t="shared" si="110"/>
        <v/>
      </c>
      <c r="BM63" s="64" t="str">
        <f t="shared" si="111"/>
        <v/>
      </c>
      <c r="BN63" s="69" t="str">
        <f t="shared" si="112"/>
        <v/>
      </c>
      <c r="BO63" s="69" t="str">
        <f t="shared" si="49"/>
        <v/>
      </c>
      <c r="BP63" s="7" t="str">
        <f t="shared" si="113"/>
        <v/>
      </c>
      <c r="BQ63" s="7" t="str">
        <f t="shared" si="114"/>
        <v/>
      </c>
      <c r="BR63" s="7" t="str">
        <f t="shared" si="115"/>
        <v/>
      </c>
      <c r="BS63" s="110" t="str">
        <f t="shared" si="116"/>
        <v/>
      </c>
      <c r="BT63" s="7" t="str">
        <f t="shared" si="117"/>
        <v/>
      </c>
      <c r="BU63" s="115" t="str">
        <f t="shared" si="118"/>
        <v/>
      </c>
      <c r="BV63" s="67"/>
      <c r="CR63" s="9">
        <v>54</v>
      </c>
      <c r="CS63" s="6" t="s">
        <v>31</v>
      </c>
      <c r="CT63" s="6" t="s">
        <v>157</v>
      </c>
      <c r="CU63" s="6" t="s">
        <v>275</v>
      </c>
      <c r="CV63" s="6"/>
      <c r="CW63" s="6">
        <v>125</v>
      </c>
      <c r="CX63" s="6">
        <v>30</v>
      </c>
      <c r="CY63" s="6" t="s">
        <v>171</v>
      </c>
      <c r="CZ63" s="6">
        <v>3</v>
      </c>
      <c r="DA63" s="6">
        <v>4</v>
      </c>
      <c r="DB63" s="6"/>
      <c r="DC63" s="6"/>
      <c r="DE63" s="6">
        <v>54</v>
      </c>
      <c r="DF63" s="6">
        <v>6</v>
      </c>
      <c r="DG63" s="62">
        <v>26240</v>
      </c>
      <c r="DH63" s="63"/>
      <c r="DI63" s="6">
        <v>54</v>
      </c>
      <c r="DJ63" s="6">
        <v>8</v>
      </c>
      <c r="DK63" s="62">
        <v>16510</v>
      </c>
      <c r="DM63" s="6">
        <v>83</v>
      </c>
      <c r="DN63" s="6">
        <v>1</v>
      </c>
      <c r="DP63" s="53">
        <v>54</v>
      </c>
      <c r="DQ63" s="16">
        <v>0.35</v>
      </c>
    </row>
    <row r="64" spans="1:121" s="17" customFormat="1" ht="30" customHeight="1" x14ac:dyDescent="0.25">
      <c r="A64" s="104">
        <v>55</v>
      </c>
      <c r="B64" s="87"/>
      <c r="C64" s="64"/>
      <c r="D64" s="88"/>
      <c r="E64" s="82" t="str">
        <f t="shared" si="65"/>
        <v/>
      </c>
      <c r="F64" s="47" t="str">
        <f t="shared" si="66"/>
        <v/>
      </c>
      <c r="G64" s="47" t="str">
        <f t="shared" si="67"/>
        <v/>
      </c>
      <c r="H64" s="85" t="str">
        <f t="shared" si="68"/>
        <v/>
      </c>
      <c r="I64" s="87"/>
      <c r="J64" s="7" t="str">
        <f t="shared" si="69"/>
        <v/>
      </c>
      <c r="K64" s="64" t="str">
        <f t="shared" si="70"/>
        <v/>
      </c>
      <c r="L64" s="69" t="str">
        <f t="shared" si="71"/>
        <v/>
      </c>
      <c r="M64" s="69" t="str">
        <f t="shared" si="72"/>
        <v/>
      </c>
      <c r="N64" s="7" t="str">
        <f t="shared" si="73"/>
        <v/>
      </c>
      <c r="O64" s="7" t="str">
        <f t="shared" si="74"/>
        <v/>
      </c>
      <c r="P64" s="7" t="str">
        <f t="shared" si="75"/>
        <v/>
      </c>
      <c r="Q64" s="7" t="str">
        <f t="shared" si="76"/>
        <v/>
      </c>
      <c r="R64" s="114" t="str">
        <f t="shared" si="77"/>
        <v/>
      </c>
      <c r="S64" s="82"/>
      <c r="T64" s="89" t="str">
        <f t="shared" si="13"/>
        <v/>
      </c>
      <c r="U64" s="90"/>
      <c r="V64" s="82" t="str">
        <f t="shared" si="78"/>
        <v/>
      </c>
      <c r="W64" s="46" t="str">
        <f t="shared" si="79"/>
        <v/>
      </c>
      <c r="X64" s="34" t="str">
        <f t="shared" si="58"/>
        <v/>
      </c>
      <c r="Y64" s="46" t="str">
        <f t="shared" si="80"/>
        <v/>
      </c>
      <c r="Z64" s="86" t="str">
        <f t="shared" si="81"/>
        <v/>
      </c>
      <c r="AA64" s="86" t="str">
        <f t="shared" si="82"/>
        <v/>
      </c>
      <c r="AB64" s="86" t="str">
        <f t="shared" si="83"/>
        <v/>
      </c>
      <c r="AC64" s="86" t="str">
        <f t="shared" si="84"/>
        <v/>
      </c>
      <c r="AD64" s="86" t="str">
        <f t="shared" si="85"/>
        <v/>
      </c>
      <c r="AE64" s="86" t="str">
        <f t="shared" si="86"/>
        <v/>
      </c>
      <c r="AF64" s="86" t="str">
        <f t="shared" si="87"/>
        <v/>
      </c>
      <c r="AG64" s="86" t="str">
        <f t="shared" si="88"/>
        <v/>
      </c>
      <c r="AH64" s="86" t="str">
        <f t="shared" si="89"/>
        <v/>
      </c>
      <c r="AI64" s="86" t="str">
        <f t="shared" si="90"/>
        <v/>
      </c>
      <c r="AJ64" s="86" t="str">
        <f t="shared" si="91"/>
        <v/>
      </c>
      <c r="AK64" s="86" t="str">
        <f t="shared" si="92"/>
        <v/>
      </c>
      <c r="AL64" s="86" t="str">
        <f t="shared" si="93"/>
        <v/>
      </c>
      <c r="AM64" s="86" t="str">
        <f t="shared" si="94"/>
        <v/>
      </c>
      <c r="AN64" s="86" t="str">
        <f t="shared" si="95"/>
        <v/>
      </c>
      <c r="AO64" s="86" t="str">
        <f t="shared" si="96"/>
        <v/>
      </c>
      <c r="AP64" s="86" t="str">
        <f t="shared" si="97"/>
        <v/>
      </c>
      <c r="AQ64" s="86" t="str">
        <f t="shared" si="59"/>
        <v/>
      </c>
      <c r="AR64" s="86" t="str">
        <f t="shared" si="98"/>
        <v/>
      </c>
      <c r="AS64" s="47" t="str">
        <f t="shared" si="99"/>
        <v/>
      </c>
      <c r="AT64" s="69" t="str">
        <f t="shared" si="100"/>
        <v/>
      </c>
      <c r="AU64" s="69" t="str">
        <f t="shared" si="101"/>
        <v/>
      </c>
      <c r="AV64" s="69" t="str">
        <f t="shared" si="102"/>
        <v/>
      </c>
      <c r="AW64" s="69" t="str">
        <f t="shared" si="60"/>
        <v/>
      </c>
      <c r="AX64" s="69" t="str">
        <f t="shared" si="61"/>
        <v/>
      </c>
      <c r="AY64" s="69" t="str">
        <f t="shared" si="103"/>
        <v/>
      </c>
      <c r="AZ64" s="69" t="str">
        <f t="shared" si="104"/>
        <v/>
      </c>
      <c r="BA64" s="69" t="str">
        <f t="shared" si="62"/>
        <v/>
      </c>
      <c r="BB64" s="69" t="str">
        <f t="shared" si="63"/>
        <v/>
      </c>
      <c r="BC64" s="70" t="str">
        <f t="shared" si="105"/>
        <v/>
      </c>
      <c r="BD64" s="70" t="str">
        <f t="shared" si="106"/>
        <v/>
      </c>
      <c r="BE64" s="70" t="str">
        <f t="shared" si="107"/>
        <v/>
      </c>
      <c r="BF64" s="85"/>
      <c r="BG64" s="82"/>
      <c r="BH64" s="64" t="str">
        <f t="shared" si="64"/>
        <v/>
      </c>
      <c r="BI64" s="69" t="str">
        <f t="shared" si="108"/>
        <v/>
      </c>
      <c r="BJ64" s="34" t="str">
        <f t="shared" si="109"/>
        <v/>
      </c>
      <c r="BK64" s="87"/>
      <c r="BL64" s="34" t="str">
        <f t="shared" si="110"/>
        <v/>
      </c>
      <c r="BM64" s="64" t="str">
        <f t="shared" si="111"/>
        <v/>
      </c>
      <c r="BN64" s="69" t="str">
        <f t="shared" si="112"/>
        <v/>
      </c>
      <c r="BO64" s="69" t="str">
        <f t="shared" si="49"/>
        <v/>
      </c>
      <c r="BP64" s="7" t="str">
        <f t="shared" si="113"/>
        <v/>
      </c>
      <c r="BQ64" s="7" t="str">
        <f t="shared" si="114"/>
        <v/>
      </c>
      <c r="BR64" s="7" t="str">
        <f t="shared" si="115"/>
        <v/>
      </c>
      <c r="BS64" s="110" t="str">
        <f t="shared" si="116"/>
        <v/>
      </c>
      <c r="BT64" s="7" t="str">
        <f t="shared" si="117"/>
        <v/>
      </c>
      <c r="BU64" s="115" t="str">
        <f t="shared" si="118"/>
        <v/>
      </c>
      <c r="BV64" s="67"/>
      <c r="CR64" s="9">
        <v>55</v>
      </c>
      <c r="CS64" s="6" t="s">
        <v>32</v>
      </c>
      <c r="CT64" s="6" t="s">
        <v>157</v>
      </c>
      <c r="CU64" s="6" t="s">
        <v>275</v>
      </c>
      <c r="CV64" s="6"/>
      <c r="CW64" s="6">
        <v>250</v>
      </c>
      <c r="CX64" s="6">
        <v>30</v>
      </c>
      <c r="CY64" s="6" t="s">
        <v>171</v>
      </c>
      <c r="CZ64" s="6">
        <v>3</v>
      </c>
      <c r="DA64" s="6">
        <v>4</v>
      </c>
      <c r="DB64" s="6"/>
      <c r="DC64" s="6"/>
      <c r="DE64" s="6">
        <v>55</v>
      </c>
      <c r="DF64" s="6">
        <v>6</v>
      </c>
      <c r="DG64" s="62">
        <v>26240</v>
      </c>
      <c r="DH64" s="63"/>
      <c r="DI64" s="6">
        <v>55</v>
      </c>
      <c r="DJ64" s="6">
        <v>8</v>
      </c>
      <c r="DK64" s="62">
        <v>16510</v>
      </c>
      <c r="DM64" s="6">
        <v>84</v>
      </c>
      <c r="DN64" s="6">
        <v>1</v>
      </c>
      <c r="DP64" s="53">
        <v>55</v>
      </c>
      <c r="DQ64" s="16">
        <v>0.35</v>
      </c>
    </row>
    <row r="65" spans="1:121" s="17" customFormat="1" ht="30" customHeight="1" x14ac:dyDescent="0.25">
      <c r="A65" s="104">
        <v>56</v>
      </c>
      <c r="B65" s="87"/>
      <c r="C65" s="64"/>
      <c r="D65" s="88"/>
      <c r="E65" s="82" t="str">
        <f t="shared" si="65"/>
        <v/>
      </c>
      <c r="F65" s="47" t="str">
        <f t="shared" si="66"/>
        <v/>
      </c>
      <c r="G65" s="47" t="str">
        <f t="shared" si="67"/>
        <v/>
      </c>
      <c r="H65" s="85" t="str">
        <f t="shared" si="68"/>
        <v/>
      </c>
      <c r="I65" s="87"/>
      <c r="J65" s="7" t="str">
        <f t="shared" si="69"/>
        <v/>
      </c>
      <c r="K65" s="64" t="str">
        <f t="shared" si="70"/>
        <v/>
      </c>
      <c r="L65" s="69" t="str">
        <f t="shared" si="71"/>
        <v/>
      </c>
      <c r="M65" s="69" t="str">
        <f t="shared" si="72"/>
        <v/>
      </c>
      <c r="N65" s="7" t="str">
        <f t="shared" si="73"/>
        <v/>
      </c>
      <c r="O65" s="7" t="str">
        <f t="shared" si="74"/>
        <v/>
      </c>
      <c r="P65" s="7" t="str">
        <f t="shared" si="75"/>
        <v/>
      </c>
      <c r="Q65" s="7" t="str">
        <f t="shared" si="76"/>
        <v/>
      </c>
      <c r="R65" s="114" t="str">
        <f t="shared" si="77"/>
        <v/>
      </c>
      <c r="S65" s="82"/>
      <c r="T65" s="89" t="str">
        <f t="shared" si="13"/>
        <v/>
      </c>
      <c r="U65" s="90"/>
      <c r="V65" s="82" t="str">
        <f t="shared" si="78"/>
        <v/>
      </c>
      <c r="W65" s="46" t="str">
        <f t="shared" si="79"/>
        <v/>
      </c>
      <c r="X65" s="34" t="str">
        <f t="shared" si="58"/>
        <v/>
      </c>
      <c r="Y65" s="46" t="str">
        <f t="shared" si="80"/>
        <v/>
      </c>
      <c r="Z65" s="86" t="str">
        <f t="shared" si="81"/>
        <v/>
      </c>
      <c r="AA65" s="86" t="str">
        <f t="shared" si="82"/>
        <v/>
      </c>
      <c r="AB65" s="86" t="str">
        <f t="shared" si="83"/>
        <v/>
      </c>
      <c r="AC65" s="86" t="str">
        <f t="shared" si="84"/>
        <v/>
      </c>
      <c r="AD65" s="86" t="str">
        <f t="shared" si="85"/>
        <v/>
      </c>
      <c r="AE65" s="86" t="str">
        <f t="shared" si="86"/>
        <v/>
      </c>
      <c r="AF65" s="86" t="str">
        <f t="shared" si="87"/>
        <v/>
      </c>
      <c r="AG65" s="86" t="str">
        <f t="shared" si="88"/>
        <v/>
      </c>
      <c r="AH65" s="86" t="str">
        <f t="shared" si="89"/>
        <v/>
      </c>
      <c r="AI65" s="86" t="str">
        <f t="shared" si="90"/>
        <v/>
      </c>
      <c r="AJ65" s="86" t="str">
        <f t="shared" si="91"/>
        <v/>
      </c>
      <c r="AK65" s="86" t="str">
        <f t="shared" si="92"/>
        <v/>
      </c>
      <c r="AL65" s="86" t="str">
        <f t="shared" si="93"/>
        <v/>
      </c>
      <c r="AM65" s="86" t="str">
        <f t="shared" si="94"/>
        <v/>
      </c>
      <c r="AN65" s="86" t="str">
        <f t="shared" si="95"/>
        <v/>
      </c>
      <c r="AO65" s="86" t="str">
        <f t="shared" si="96"/>
        <v/>
      </c>
      <c r="AP65" s="86" t="str">
        <f t="shared" si="97"/>
        <v/>
      </c>
      <c r="AQ65" s="86" t="str">
        <f t="shared" si="59"/>
        <v/>
      </c>
      <c r="AR65" s="86" t="str">
        <f t="shared" si="98"/>
        <v/>
      </c>
      <c r="AS65" s="47" t="str">
        <f t="shared" si="99"/>
        <v/>
      </c>
      <c r="AT65" s="69" t="str">
        <f t="shared" si="100"/>
        <v/>
      </c>
      <c r="AU65" s="69" t="str">
        <f t="shared" si="101"/>
        <v/>
      </c>
      <c r="AV65" s="69" t="str">
        <f t="shared" si="102"/>
        <v/>
      </c>
      <c r="AW65" s="69" t="str">
        <f t="shared" si="60"/>
        <v/>
      </c>
      <c r="AX65" s="69" t="str">
        <f t="shared" si="61"/>
        <v/>
      </c>
      <c r="AY65" s="69" t="str">
        <f t="shared" si="103"/>
        <v/>
      </c>
      <c r="AZ65" s="69" t="str">
        <f t="shared" si="104"/>
        <v/>
      </c>
      <c r="BA65" s="69" t="str">
        <f t="shared" si="62"/>
        <v/>
      </c>
      <c r="BB65" s="69" t="str">
        <f t="shared" si="63"/>
        <v/>
      </c>
      <c r="BC65" s="70" t="str">
        <f t="shared" si="105"/>
        <v/>
      </c>
      <c r="BD65" s="70" t="str">
        <f t="shared" si="106"/>
        <v/>
      </c>
      <c r="BE65" s="70" t="str">
        <f t="shared" si="107"/>
        <v/>
      </c>
      <c r="BF65" s="85"/>
      <c r="BG65" s="82"/>
      <c r="BH65" s="64" t="str">
        <f t="shared" si="64"/>
        <v/>
      </c>
      <c r="BI65" s="69" t="str">
        <f t="shared" si="108"/>
        <v/>
      </c>
      <c r="BJ65" s="34" t="str">
        <f t="shared" si="109"/>
        <v/>
      </c>
      <c r="BK65" s="87"/>
      <c r="BL65" s="34" t="str">
        <f t="shared" si="110"/>
        <v/>
      </c>
      <c r="BM65" s="64" t="str">
        <f t="shared" si="111"/>
        <v/>
      </c>
      <c r="BN65" s="69" t="str">
        <f t="shared" si="112"/>
        <v/>
      </c>
      <c r="BO65" s="69" t="str">
        <f t="shared" si="49"/>
        <v/>
      </c>
      <c r="BP65" s="7" t="str">
        <f t="shared" si="113"/>
        <v/>
      </c>
      <c r="BQ65" s="7" t="str">
        <f t="shared" si="114"/>
        <v/>
      </c>
      <c r="BR65" s="7" t="str">
        <f t="shared" si="115"/>
        <v/>
      </c>
      <c r="BS65" s="110" t="str">
        <f t="shared" si="116"/>
        <v/>
      </c>
      <c r="BT65" s="7" t="str">
        <f t="shared" si="117"/>
        <v/>
      </c>
      <c r="BU65" s="115" t="str">
        <f t="shared" si="118"/>
        <v/>
      </c>
      <c r="BV65" s="67"/>
      <c r="CR65" s="9">
        <v>56</v>
      </c>
      <c r="CS65" s="6" t="s">
        <v>33</v>
      </c>
      <c r="CT65" s="6" t="s">
        <v>157</v>
      </c>
      <c r="CU65" s="6" t="s">
        <v>275</v>
      </c>
      <c r="CV65" s="6"/>
      <c r="CW65" s="6">
        <v>277</v>
      </c>
      <c r="CX65" s="6">
        <v>30</v>
      </c>
      <c r="CY65" s="6" t="s">
        <v>171</v>
      </c>
      <c r="CZ65" s="6">
        <v>3</v>
      </c>
      <c r="DA65" s="6">
        <v>4</v>
      </c>
      <c r="DB65" s="6"/>
      <c r="DC65" s="6"/>
      <c r="DE65" s="6">
        <v>56</v>
      </c>
      <c r="DF65" s="6">
        <v>6</v>
      </c>
      <c r="DG65" s="62">
        <v>26240</v>
      </c>
      <c r="DH65" s="63"/>
      <c r="DI65" s="6">
        <v>56</v>
      </c>
      <c r="DJ65" s="6">
        <v>6</v>
      </c>
      <c r="DK65" s="62">
        <v>26240</v>
      </c>
      <c r="DM65" s="6">
        <v>85</v>
      </c>
      <c r="DN65" s="6">
        <v>1</v>
      </c>
      <c r="DP65" s="53">
        <v>56</v>
      </c>
      <c r="DQ65" s="16">
        <v>0.35</v>
      </c>
    </row>
    <row r="66" spans="1:121" s="17" customFormat="1" ht="30" customHeight="1" x14ac:dyDescent="0.25">
      <c r="A66" s="104">
        <v>57</v>
      </c>
      <c r="B66" s="87"/>
      <c r="C66" s="64"/>
      <c r="D66" s="88"/>
      <c r="E66" s="82" t="str">
        <f t="shared" si="65"/>
        <v/>
      </c>
      <c r="F66" s="47" t="str">
        <f t="shared" si="66"/>
        <v/>
      </c>
      <c r="G66" s="47" t="str">
        <f t="shared" si="67"/>
        <v/>
      </c>
      <c r="H66" s="85" t="str">
        <f t="shared" si="68"/>
        <v/>
      </c>
      <c r="I66" s="87"/>
      <c r="J66" s="7" t="str">
        <f t="shared" si="69"/>
        <v/>
      </c>
      <c r="K66" s="64" t="str">
        <f t="shared" si="70"/>
        <v/>
      </c>
      <c r="L66" s="69" t="str">
        <f t="shared" si="71"/>
        <v/>
      </c>
      <c r="M66" s="69" t="str">
        <f t="shared" si="72"/>
        <v/>
      </c>
      <c r="N66" s="7" t="str">
        <f t="shared" si="73"/>
        <v/>
      </c>
      <c r="O66" s="7" t="str">
        <f t="shared" si="74"/>
        <v/>
      </c>
      <c r="P66" s="7" t="str">
        <f t="shared" si="75"/>
        <v/>
      </c>
      <c r="Q66" s="7" t="str">
        <f t="shared" si="76"/>
        <v/>
      </c>
      <c r="R66" s="114" t="str">
        <f t="shared" si="77"/>
        <v/>
      </c>
      <c r="S66" s="82"/>
      <c r="T66" s="89" t="str">
        <f t="shared" si="13"/>
        <v/>
      </c>
      <c r="U66" s="90"/>
      <c r="V66" s="82" t="str">
        <f t="shared" si="78"/>
        <v/>
      </c>
      <c r="W66" s="46" t="str">
        <f t="shared" si="79"/>
        <v/>
      </c>
      <c r="X66" s="34" t="str">
        <f t="shared" si="58"/>
        <v/>
      </c>
      <c r="Y66" s="46" t="str">
        <f t="shared" si="80"/>
        <v/>
      </c>
      <c r="Z66" s="86" t="str">
        <f t="shared" si="81"/>
        <v/>
      </c>
      <c r="AA66" s="86" t="str">
        <f t="shared" si="82"/>
        <v/>
      </c>
      <c r="AB66" s="86" t="str">
        <f t="shared" si="83"/>
        <v/>
      </c>
      <c r="AC66" s="86" t="str">
        <f t="shared" si="84"/>
        <v/>
      </c>
      <c r="AD66" s="86" t="str">
        <f t="shared" si="85"/>
        <v/>
      </c>
      <c r="AE66" s="86" t="str">
        <f t="shared" si="86"/>
        <v/>
      </c>
      <c r="AF66" s="86" t="str">
        <f t="shared" si="87"/>
        <v/>
      </c>
      <c r="AG66" s="86" t="str">
        <f t="shared" si="88"/>
        <v/>
      </c>
      <c r="AH66" s="86" t="str">
        <f t="shared" si="89"/>
        <v/>
      </c>
      <c r="AI66" s="86" t="str">
        <f t="shared" si="90"/>
        <v/>
      </c>
      <c r="AJ66" s="86" t="str">
        <f t="shared" si="91"/>
        <v/>
      </c>
      <c r="AK66" s="86" t="str">
        <f t="shared" si="92"/>
        <v/>
      </c>
      <c r="AL66" s="86" t="str">
        <f t="shared" si="93"/>
        <v/>
      </c>
      <c r="AM66" s="86" t="str">
        <f t="shared" si="94"/>
        <v/>
      </c>
      <c r="AN66" s="86" t="str">
        <f t="shared" si="95"/>
        <v/>
      </c>
      <c r="AO66" s="86" t="str">
        <f t="shared" si="96"/>
        <v/>
      </c>
      <c r="AP66" s="86" t="str">
        <f t="shared" si="97"/>
        <v/>
      </c>
      <c r="AQ66" s="86" t="str">
        <f t="shared" si="59"/>
        <v/>
      </c>
      <c r="AR66" s="86" t="str">
        <f t="shared" si="98"/>
        <v/>
      </c>
      <c r="AS66" s="47" t="str">
        <f t="shared" si="99"/>
        <v/>
      </c>
      <c r="AT66" s="69" t="str">
        <f t="shared" si="100"/>
        <v/>
      </c>
      <c r="AU66" s="69" t="str">
        <f t="shared" si="101"/>
        <v/>
      </c>
      <c r="AV66" s="69" t="str">
        <f t="shared" si="102"/>
        <v/>
      </c>
      <c r="AW66" s="69" t="str">
        <f t="shared" si="60"/>
        <v/>
      </c>
      <c r="AX66" s="69" t="str">
        <f t="shared" si="61"/>
        <v/>
      </c>
      <c r="AY66" s="69" t="str">
        <f t="shared" si="103"/>
        <v/>
      </c>
      <c r="AZ66" s="69" t="str">
        <f t="shared" si="104"/>
        <v/>
      </c>
      <c r="BA66" s="69" t="str">
        <f t="shared" si="62"/>
        <v/>
      </c>
      <c r="BB66" s="69" t="str">
        <f t="shared" si="63"/>
        <v/>
      </c>
      <c r="BC66" s="70" t="str">
        <f t="shared" si="105"/>
        <v/>
      </c>
      <c r="BD66" s="70" t="str">
        <f t="shared" si="106"/>
        <v/>
      </c>
      <c r="BE66" s="70" t="str">
        <f t="shared" si="107"/>
        <v/>
      </c>
      <c r="BF66" s="85"/>
      <c r="BG66" s="82"/>
      <c r="BH66" s="64" t="str">
        <f t="shared" si="64"/>
        <v/>
      </c>
      <c r="BI66" s="69" t="str">
        <f t="shared" si="108"/>
        <v/>
      </c>
      <c r="BJ66" s="34" t="str">
        <f t="shared" si="109"/>
        <v/>
      </c>
      <c r="BK66" s="87"/>
      <c r="BL66" s="34" t="str">
        <f t="shared" si="110"/>
        <v/>
      </c>
      <c r="BM66" s="64" t="str">
        <f t="shared" si="111"/>
        <v/>
      </c>
      <c r="BN66" s="69" t="str">
        <f t="shared" si="112"/>
        <v/>
      </c>
      <c r="BO66" s="69" t="str">
        <f t="shared" si="49"/>
        <v/>
      </c>
      <c r="BP66" s="7" t="str">
        <f t="shared" si="113"/>
        <v/>
      </c>
      <c r="BQ66" s="7" t="str">
        <f t="shared" si="114"/>
        <v/>
      </c>
      <c r="BR66" s="7" t="str">
        <f t="shared" si="115"/>
        <v/>
      </c>
      <c r="BS66" s="110" t="str">
        <f t="shared" si="116"/>
        <v/>
      </c>
      <c r="BT66" s="7" t="str">
        <f t="shared" si="117"/>
        <v/>
      </c>
      <c r="BU66" s="115" t="str">
        <f t="shared" si="118"/>
        <v/>
      </c>
      <c r="BV66" s="67"/>
      <c r="CR66" s="9">
        <v>57</v>
      </c>
      <c r="CS66" s="6" t="s">
        <v>34</v>
      </c>
      <c r="CT66" s="6" t="s">
        <v>157</v>
      </c>
      <c r="CU66" s="6" t="s">
        <v>275</v>
      </c>
      <c r="CV66" s="6"/>
      <c r="CW66" s="6">
        <v>480</v>
      </c>
      <c r="CX66" s="6">
        <v>30</v>
      </c>
      <c r="CY66" s="6" t="s">
        <v>171</v>
      </c>
      <c r="CZ66" s="6">
        <v>3</v>
      </c>
      <c r="DA66" s="6">
        <v>4</v>
      </c>
      <c r="DB66" s="6"/>
      <c r="DC66" s="6"/>
      <c r="DE66" s="6">
        <v>57</v>
      </c>
      <c r="DF66" s="6">
        <v>6</v>
      </c>
      <c r="DG66" s="62">
        <v>26240</v>
      </c>
      <c r="DH66" s="63"/>
      <c r="DI66" s="6">
        <v>57</v>
      </c>
      <c r="DJ66" s="6">
        <v>6</v>
      </c>
      <c r="DK66" s="62">
        <v>26240</v>
      </c>
      <c r="DM66" s="6">
        <v>86</v>
      </c>
      <c r="DN66" s="6">
        <v>1</v>
      </c>
      <c r="DP66" s="53">
        <v>57</v>
      </c>
      <c r="DQ66" s="16">
        <v>0.35</v>
      </c>
    </row>
    <row r="67" spans="1:121" s="17" customFormat="1" ht="30" customHeight="1" x14ac:dyDescent="0.25">
      <c r="A67" s="104">
        <v>58</v>
      </c>
      <c r="B67" s="87"/>
      <c r="C67" s="64"/>
      <c r="D67" s="88"/>
      <c r="E67" s="82" t="str">
        <f t="shared" si="65"/>
        <v/>
      </c>
      <c r="F67" s="47" t="str">
        <f t="shared" si="66"/>
        <v/>
      </c>
      <c r="G67" s="47" t="str">
        <f t="shared" si="67"/>
        <v/>
      </c>
      <c r="H67" s="85" t="str">
        <f t="shared" si="68"/>
        <v/>
      </c>
      <c r="I67" s="87"/>
      <c r="J67" s="7" t="str">
        <f t="shared" si="69"/>
        <v/>
      </c>
      <c r="K67" s="64" t="str">
        <f t="shared" si="70"/>
        <v/>
      </c>
      <c r="L67" s="69" t="str">
        <f t="shared" si="71"/>
        <v/>
      </c>
      <c r="M67" s="69" t="str">
        <f t="shared" si="72"/>
        <v/>
      </c>
      <c r="N67" s="7" t="str">
        <f t="shared" si="73"/>
        <v/>
      </c>
      <c r="O67" s="7" t="str">
        <f t="shared" si="74"/>
        <v/>
      </c>
      <c r="P67" s="7" t="str">
        <f t="shared" si="75"/>
        <v/>
      </c>
      <c r="Q67" s="7" t="str">
        <f t="shared" si="76"/>
        <v/>
      </c>
      <c r="R67" s="114" t="str">
        <f t="shared" si="77"/>
        <v/>
      </c>
      <c r="S67" s="82"/>
      <c r="T67" s="89" t="str">
        <f t="shared" si="13"/>
        <v/>
      </c>
      <c r="U67" s="90"/>
      <c r="V67" s="82" t="str">
        <f t="shared" si="78"/>
        <v/>
      </c>
      <c r="W67" s="46" t="str">
        <f t="shared" si="79"/>
        <v/>
      </c>
      <c r="X67" s="34" t="str">
        <f t="shared" si="58"/>
        <v/>
      </c>
      <c r="Y67" s="46" t="str">
        <f t="shared" si="80"/>
        <v/>
      </c>
      <c r="Z67" s="86" t="str">
        <f t="shared" si="81"/>
        <v/>
      </c>
      <c r="AA67" s="86" t="str">
        <f t="shared" si="82"/>
        <v/>
      </c>
      <c r="AB67" s="86" t="str">
        <f t="shared" si="83"/>
        <v/>
      </c>
      <c r="AC67" s="86" t="str">
        <f t="shared" si="84"/>
        <v/>
      </c>
      <c r="AD67" s="86" t="str">
        <f t="shared" si="85"/>
        <v/>
      </c>
      <c r="AE67" s="86" t="str">
        <f t="shared" si="86"/>
        <v/>
      </c>
      <c r="AF67" s="86" t="str">
        <f t="shared" si="87"/>
        <v/>
      </c>
      <c r="AG67" s="86" t="str">
        <f t="shared" si="88"/>
        <v/>
      </c>
      <c r="AH67" s="86" t="str">
        <f t="shared" si="89"/>
        <v/>
      </c>
      <c r="AI67" s="86" t="str">
        <f t="shared" si="90"/>
        <v/>
      </c>
      <c r="AJ67" s="86" t="str">
        <f t="shared" si="91"/>
        <v/>
      </c>
      <c r="AK67" s="86" t="str">
        <f t="shared" si="92"/>
        <v/>
      </c>
      <c r="AL67" s="86" t="str">
        <f t="shared" si="93"/>
        <v/>
      </c>
      <c r="AM67" s="86" t="str">
        <f t="shared" si="94"/>
        <v/>
      </c>
      <c r="AN67" s="86" t="str">
        <f t="shared" si="95"/>
        <v/>
      </c>
      <c r="AO67" s="86" t="str">
        <f t="shared" si="96"/>
        <v/>
      </c>
      <c r="AP67" s="86" t="str">
        <f t="shared" si="97"/>
        <v/>
      </c>
      <c r="AQ67" s="86" t="str">
        <f t="shared" si="59"/>
        <v/>
      </c>
      <c r="AR67" s="86" t="str">
        <f t="shared" si="98"/>
        <v/>
      </c>
      <c r="AS67" s="47" t="str">
        <f t="shared" si="99"/>
        <v/>
      </c>
      <c r="AT67" s="69" t="str">
        <f t="shared" si="100"/>
        <v/>
      </c>
      <c r="AU67" s="69" t="str">
        <f t="shared" si="101"/>
        <v/>
      </c>
      <c r="AV67" s="69" t="str">
        <f t="shared" si="102"/>
        <v/>
      </c>
      <c r="AW67" s="69" t="str">
        <f t="shared" si="60"/>
        <v/>
      </c>
      <c r="AX67" s="69" t="str">
        <f t="shared" si="61"/>
        <v/>
      </c>
      <c r="AY67" s="69" t="str">
        <f t="shared" si="103"/>
        <v/>
      </c>
      <c r="AZ67" s="69" t="str">
        <f t="shared" si="104"/>
        <v/>
      </c>
      <c r="BA67" s="69" t="str">
        <f t="shared" si="62"/>
        <v/>
      </c>
      <c r="BB67" s="69" t="str">
        <f t="shared" si="63"/>
        <v/>
      </c>
      <c r="BC67" s="70" t="str">
        <f t="shared" si="105"/>
        <v/>
      </c>
      <c r="BD67" s="70" t="str">
        <f t="shared" si="106"/>
        <v/>
      </c>
      <c r="BE67" s="70" t="str">
        <f t="shared" si="107"/>
        <v/>
      </c>
      <c r="BF67" s="85"/>
      <c r="BG67" s="82"/>
      <c r="BH67" s="64" t="str">
        <f t="shared" si="64"/>
        <v/>
      </c>
      <c r="BI67" s="69" t="str">
        <f t="shared" si="108"/>
        <v/>
      </c>
      <c r="BJ67" s="34" t="str">
        <f t="shared" si="109"/>
        <v/>
      </c>
      <c r="BK67" s="87"/>
      <c r="BL67" s="34" t="str">
        <f t="shared" si="110"/>
        <v/>
      </c>
      <c r="BM67" s="64" t="str">
        <f t="shared" si="111"/>
        <v/>
      </c>
      <c r="BN67" s="69" t="str">
        <f t="shared" si="112"/>
        <v/>
      </c>
      <c r="BO67" s="69" t="str">
        <f t="shared" si="49"/>
        <v/>
      </c>
      <c r="BP67" s="7" t="str">
        <f t="shared" si="113"/>
        <v/>
      </c>
      <c r="BQ67" s="7" t="str">
        <f t="shared" si="114"/>
        <v/>
      </c>
      <c r="BR67" s="7" t="str">
        <f t="shared" si="115"/>
        <v/>
      </c>
      <c r="BS67" s="110" t="str">
        <f t="shared" si="116"/>
        <v/>
      </c>
      <c r="BT67" s="7" t="str">
        <f t="shared" si="117"/>
        <v/>
      </c>
      <c r="BU67" s="115" t="str">
        <f t="shared" si="118"/>
        <v/>
      </c>
      <c r="BV67" s="67"/>
      <c r="CR67" s="9">
        <v>58</v>
      </c>
      <c r="CS67" s="6" t="s">
        <v>35</v>
      </c>
      <c r="CT67" s="6" t="s">
        <v>157</v>
      </c>
      <c r="CU67" s="6" t="s">
        <v>275</v>
      </c>
      <c r="CV67" s="6"/>
      <c r="CW67" s="6">
        <v>600</v>
      </c>
      <c r="CX67" s="6">
        <v>30</v>
      </c>
      <c r="CY67" s="6" t="s">
        <v>171</v>
      </c>
      <c r="CZ67" s="6">
        <v>3</v>
      </c>
      <c r="DA67" s="6">
        <v>4</v>
      </c>
      <c r="DB67" s="6"/>
      <c r="DC67" s="6"/>
      <c r="DE67" s="6">
        <v>58</v>
      </c>
      <c r="DF67" s="6">
        <v>6</v>
      </c>
      <c r="DG67" s="62">
        <v>26240</v>
      </c>
      <c r="DH67" s="63"/>
      <c r="DI67" s="6">
        <v>58</v>
      </c>
      <c r="DJ67" s="6">
        <v>6</v>
      </c>
      <c r="DK67" s="62">
        <v>26240</v>
      </c>
      <c r="DM67" s="6">
        <v>87</v>
      </c>
      <c r="DN67" s="6">
        <v>0.96</v>
      </c>
      <c r="DP67" s="53">
        <v>58</v>
      </c>
      <c r="DQ67" s="16">
        <v>0.35</v>
      </c>
    </row>
    <row r="68" spans="1:121" s="17" customFormat="1" ht="30" customHeight="1" x14ac:dyDescent="0.25">
      <c r="A68" s="104">
        <v>59</v>
      </c>
      <c r="B68" s="87"/>
      <c r="C68" s="64"/>
      <c r="D68" s="88"/>
      <c r="E68" s="82" t="str">
        <f t="shared" si="65"/>
        <v/>
      </c>
      <c r="F68" s="47" t="str">
        <f t="shared" si="66"/>
        <v/>
      </c>
      <c r="G68" s="47" t="str">
        <f t="shared" si="67"/>
        <v/>
      </c>
      <c r="H68" s="85" t="str">
        <f t="shared" si="68"/>
        <v/>
      </c>
      <c r="I68" s="87"/>
      <c r="J68" s="7" t="str">
        <f t="shared" si="69"/>
        <v/>
      </c>
      <c r="K68" s="64" t="str">
        <f t="shared" si="70"/>
        <v/>
      </c>
      <c r="L68" s="69" t="str">
        <f t="shared" si="71"/>
        <v/>
      </c>
      <c r="M68" s="69" t="str">
        <f t="shared" si="72"/>
        <v/>
      </c>
      <c r="N68" s="7" t="str">
        <f t="shared" si="73"/>
        <v/>
      </c>
      <c r="O68" s="7" t="str">
        <f t="shared" si="74"/>
        <v/>
      </c>
      <c r="P68" s="7" t="str">
        <f t="shared" si="75"/>
        <v/>
      </c>
      <c r="Q68" s="7" t="str">
        <f t="shared" si="76"/>
        <v/>
      </c>
      <c r="R68" s="114" t="str">
        <f t="shared" si="77"/>
        <v/>
      </c>
      <c r="S68" s="82"/>
      <c r="T68" s="89" t="str">
        <f t="shared" si="13"/>
        <v/>
      </c>
      <c r="U68" s="90"/>
      <c r="V68" s="82" t="str">
        <f t="shared" si="78"/>
        <v/>
      </c>
      <c r="W68" s="46" t="str">
        <f t="shared" si="79"/>
        <v/>
      </c>
      <c r="X68" s="34" t="str">
        <f t="shared" si="58"/>
        <v/>
      </c>
      <c r="Y68" s="46" t="str">
        <f t="shared" si="80"/>
        <v/>
      </c>
      <c r="Z68" s="86" t="str">
        <f t="shared" si="81"/>
        <v/>
      </c>
      <c r="AA68" s="86" t="str">
        <f t="shared" si="82"/>
        <v/>
      </c>
      <c r="AB68" s="86" t="str">
        <f t="shared" si="83"/>
        <v/>
      </c>
      <c r="AC68" s="86" t="str">
        <f t="shared" si="84"/>
        <v/>
      </c>
      <c r="AD68" s="86" t="str">
        <f t="shared" si="85"/>
        <v/>
      </c>
      <c r="AE68" s="86" t="str">
        <f t="shared" si="86"/>
        <v/>
      </c>
      <c r="AF68" s="86" t="str">
        <f t="shared" si="87"/>
        <v/>
      </c>
      <c r="AG68" s="86" t="str">
        <f t="shared" si="88"/>
        <v/>
      </c>
      <c r="AH68" s="86" t="str">
        <f t="shared" si="89"/>
        <v/>
      </c>
      <c r="AI68" s="86" t="str">
        <f t="shared" si="90"/>
        <v/>
      </c>
      <c r="AJ68" s="86" t="str">
        <f t="shared" si="91"/>
        <v/>
      </c>
      <c r="AK68" s="86" t="str">
        <f t="shared" si="92"/>
        <v/>
      </c>
      <c r="AL68" s="86" t="str">
        <f t="shared" si="93"/>
        <v/>
      </c>
      <c r="AM68" s="86" t="str">
        <f t="shared" si="94"/>
        <v/>
      </c>
      <c r="AN68" s="86" t="str">
        <f t="shared" si="95"/>
        <v/>
      </c>
      <c r="AO68" s="86" t="str">
        <f t="shared" si="96"/>
        <v/>
      </c>
      <c r="AP68" s="86" t="str">
        <f t="shared" si="97"/>
        <v/>
      </c>
      <c r="AQ68" s="86" t="str">
        <f t="shared" si="59"/>
        <v/>
      </c>
      <c r="AR68" s="86" t="str">
        <f t="shared" si="98"/>
        <v/>
      </c>
      <c r="AS68" s="47" t="str">
        <f t="shared" si="99"/>
        <v/>
      </c>
      <c r="AT68" s="69" t="str">
        <f t="shared" si="100"/>
        <v/>
      </c>
      <c r="AU68" s="69" t="str">
        <f t="shared" si="101"/>
        <v/>
      </c>
      <c r="AV68" s="69" t="str">
        <f t="shared" si="102"/>
        <v/>
      </c>
      <c r="AW68" s="69" t="str">
        <f t="shared" si="60"/>
        <v/>
      </c>
      <c r="AX68" s="69" t="str">
        <f t="shared" si="61"/>
        <v/>
      </c>
      <c r="AY68" s="69" t="str">
        <f t="shared" si="103"/>
        <v/>
      </c>
      <c r="AZ68" s="69" t="str">
        <f t="shared" si="104"/>
        <v/>
      </c>
      <c r="BA68" s="69" t="str">
        <f t="shared" si="62"/>
        <v/>
      </c>
      <c r="BB68" s="69" t="str">
        <f t="shared" si="63"/>
        <v/>
      </c>
      <c r="BC68" s="70" t="str">
        <f t="shared" si="105"/>
        <v/>
      </c>
      <c r="BD68" s="70" t="str">
        <f t="shared" si="106"/>
        <v/>
      </c>
      <c r="BE68" s="70" t="str">
        <f t="shared" si="107"/>
        <v/>
      </c>
      <c r="BF68" s="85"/>
      <c r="BG68" s="82"/>
      <c r="BH68" s="64" t="str">
        <f t="shared" si="64"/>
        <v/>
      </c>
      <c r="BI68" s="69" t="str">
        <f t="shared" si="108"/>
        <v/>
      </c>
      <c r="BJ68" s="34" t="str">
        <f t="shared" si="109"/>
        <v/>
      </c>
      <c r="BK68" s="87"/>
      <c r="BL68" s="34" t="str">
        <f t="shared" si="110"/>
        <v/>
      </c>
      <c r="BM68" s="64" t="str">
        <f t="shared" si="111"/>
        <v/>
      </c>
      <c r="BN68" s="69" t="str">
        <f t="shared" si="112"/>
        <v/>
      </c>
      <c r="BO68" s="69" t="str">
        <f t="shared" si="49"/>
        <v/>
      </c>
      <c r="BP68" s="7" t="str">
        <f t="shared" si="113"/>
        <v/>
      </c>
      <c r="BQ68" s="7" t="str">
        <f t="shared" si="114"/>
        <v/>
      </c>
      <c r="BR68" s="7" t="str">
        <f t="shared" si="115"/>
        <v/>
      </c>
      <c r="BS68" s="110" t="str">
        <f t="shared" si="116"/>
        <v/>
      </c>
      <c r="BT68" s="7" t="str">
        <f t="shared" si="117"/>
        <v/>
      </c>
      <c r="BU68" s="115" t="str">
        <f t="shared" si="118"/>
        <v/>
      </c>
      <c r="BV68" s="67"/>
      <c r="CR68" s="9">
        <v>59</v>
      </c>
      <c r="CS68" s="6" t="s">
        <v>36</v>
      </c>
      <c r="CT68" s="6" t="s">
        <v>157</v>
      </c>
      <c r="CU68" s="6" t="s">
        <v>275</v>
      </c>
      <c r="CV68" s="6"/>
      <c r="CW68" s="6">
        <v>600</v>
      </c>
      <c r="CX68" s="6">
        <v>30</v>
      </c>
      <c r="CY68" s="6" t="s">
        <v>170</v>
      </c>
      <c r="CZ68" s="6">
        <v>2</v>
      </c>
      <c r="DA68" s="6">
        <v>3</v>
      </c>
      <c r="DB68" s="6"/>
      <c r="DC68" s="6"/>
      <c r="DE68" s="6">
        <v>59</v>
      </c>
      <c r="DF68" s="6">
        <v>6</v>
      </c>
      <c r="DG68" s="62">
        <v>26240</v>
      </c>
      <c r="DH68" s="63"/>
      <c r="DI68" s="6">
        <v>59</v>
      </c>
      <c r="DJ68" s="6">
        <v>6</v>
      </c>
      <c r="DK68" s="62">
        <v>26240</v>
      </c>
      <c r="DM68" s="6">
        <v>88</v>
      </c>
      <c r="DN68" s="6">
        <v>0.96</v>
      </c>
      <c r="DP68" s="53">
        <v>59</v>
      </c>
      <c r="DQ68" s="16">
        <v>0.35</v>
      </c>
    </row>
    <row r="69" spans="1:121" s="17" customFormat="1" ht="30" customHeight="1" x14ac:dyDescent="0.25">
      <c r="A69" s="104">
        <v>60</v>
      </c>
      <c r="B69" s="87"/>
      <c r="C69" s="64"/>
      <c r="D69" s="88"/>
      <c r="E69" s="82" t="str">
        <f t="shared" si="65"/>
        <v/>
      </c>
      <c r="F69" s="47" t="str">
        <f t="shared" si="66"/>
        <v/>
      </c>
      <c r="G69" s="47" t="str">
        <f t="shared" si="67"/>
        <v/>
      </c>
      <c r="H69" s="85" t="str">
        <f t="shared" si="68"/>
        <v/>
      </c>
      <c r="I69" s="87"/>
      <c r="J69" s="7" t="str">
        <f t="shared" si="69"/>
        <v/>
      </c>
      <c r="K69" s="64" t="str">
        <f t="shared" si="70"/>
        <v/>
      </c>
      <c r="L69" s="69" t="str">
        <f t="shared" si="71"/>
        <v/>
      </c>
      <c r="M69" s="69" t="str">
        <f t="shared" si="72"/>
        <v/>
      </c>
      <c r="N69" s="7" t="str">
        <f t="shared" si="73"/>
        <v/>
      </c>
      <c r="O69" s="7" t="str">
        <f t="shared" si="74"/>
        <v/>
      </c>
      <c r="P69" s="7" t="str">
        <f t="shared" si="75"/>
        <v/>
      </c>
      <c r="Q69" s="7" t="str">
        <f t="shared" si="76"/>
        <v/>
      </c>
      <c r="R69" s="114" t="str">
        <f t="shared" si="77"/>
        <v/>
      </c>
      <c r="S69" s="82"/>
      <c r="T69" s="89" t="str">
        <f t="shared" si="13"/>
        <v/>
      </c>
      <c r="U69" s="90"/>
      <c r="V69" s="82" t="str">
        <f t="shared" si="78"/>
        <v/>
      </c>
      <c r="W69" s="46" t="str">
        <f t="shared" si="79"/>
        <v/>
      </c>
      <c r="X69" s="34" t="str">
        <f t="shared" si="58"/>
        <v/>
      </c>
      <c r="Y69" s="46" t="str">
        <f t="shared" si="80"/>
        <v/>
      </c>
      <c r="Z69" s="86" t="str">
        <f t="shared" si="81"/>
        <v/>
      </c>
      <c r="AA69" s="86" t="str">
        <f t="shared" si="82"/>
        <v/>
      </c>
      <c r="AB69" s="86" t="str">
        <f t="shared" si="83"/>
        <v/>
      </c>
      <c r="AC69" s="86" t="str">
        <f t="shared" si="84"/>
        <v/>
      </c>
      <c r="AD69" s="86" t="str">
        <f t="shared" si="85"/>
        <v/>
      </c>
      <c r="AE69" s="86" t="str">
        <f t="shared" si="86"/>
        <v/>
      </c>
      <c r="AF69" s="86" t="str">
        <f t="shared" si="87"/>
        <v/>
      </c>
      <c r="AG69" s="86" t="str">
        <f t="shared" si="88"/>
        <v/>
      </c>
      <c r="AH69" s="86" t="str">
        <f t="shared" si="89"/>
        <v/>
      </c>
      <c r="AI69" s="86" t="str">
        <f t="shared" si="90"/>
        <v/>
      </c>
      <c r="AJ69" s="86" t="str">
        <f t="shared" si="91"/>
        <v/>
      </c>
      <c r="AK69" s="86" t="str">
        <f t="shared" si="92"/>
        <v/>
      </c>
      <c r="AL69" s="86" t="str">
        <f t="shared" si="93"/>
        <v/>
      </c>
      <c r="AM69" s="86" t="str">
        <f t="shared" si="94"/>
        <v/>
      </c>
      <c r="AN69" s="86" t="str">
        <f t="shared" si="95"/>
        <v/>
      </c>
      <c r="AO69" s="86" t="str">
        <f t="shared" si="96"/>
        <v/>
      </c>
      <c r="AP69" s="86" t="str">
        <f t="shared" si="97"/>
        <v/>
      </c>
      <c r="AQ69" s="86" t="str">
        <f t="shared" si="59"/>
        <v/>
      </c>
      <c r="AR69" s="86" t="str">
        <f t="shared" si="98"/>
        <v/>
      </c>
      <c r="AS69" s="47" t="str">
        <f t="shared" si="99"/>
        <v/>
      </c>
      <c r="AT69" s="69" t="str">
        <f t="shared" si="100"/>
        <v/>
      </c>
      <c r="AU69" s="69" t="str">
        <f t="shared" si="101"/>
        <v/>
      </c>
      <c r="AV69" s="69" t="str">
        <f t="shared" si="102"/>
        <v/>
      </c>
      <c r="AW69" s="69" t="str">
        <f t="shared" si="60"/>
        <v/>
      </c>
      <c r="AX69" s="69" t="str">
        <f t="shared" si="61"/>
        <v/>
      </c>
      <c r="AY69" s="69" t="str">
        <f t="shared" si="103"/>
        <v/>
      </c>
      <c r="AZ69" s="69" t="str">
        <f t="shared" si="104"/>
        <v/>
      </c>
      <c r="BA69" s="69" t="str">
        <f t="shared" si="62"/>
        <v/>
      </c>
      <c r="BB69" s="69" t="str">
        <f t="shared" si="63"/>
        <v/>
      </c>
      <c r="BC69" s="70" t="str">
        <f t="shared" si="105"/>
        <v/>
      </c>
      <c r="BD69" s="70" t="str">
        <f t="shared" si="106"/>
        <v/>
      </c>
      <c r="BE69" s="70" t="str">
        <f t="shared" si="107"/>
        <v/>
      </c>
      <c r="BF69" s="85"/>
      <c r="BG69" s="82"/>
      <c r="BH69" s="64" t="str">
        <f t="shared" si="64"/>
        <v/>
      </c>
      <c r="BI69" s="69" t="str">
        <f t="shared" si="108"/>
        <v/>
      </c>
      <c r="BJ69" s="34" t="str">
        <f t="shared" si="109"/>
        <v/>
      </c>
      <c r="BK69" s="87"/>
      <c r="BL69" s="34" t="str">
        <f t="shared" si="110"/>
        <v/>
      </c>
      <c r="BM69" s="64" t="str">
        <f t="shared" si="111"/>
        <v/>
      </c>
      <c r="BN69" s="69" t="str">
        <f t="shared" si="112"/>
        <v/>
      </c>
      <c r="BO69" s="69" t="str">
        <f t="shared" si="49"/>
        <v/>
      </c>
      <c r="BP69" s="7" t="str">
        <f t="shared" si="113"/>
        <v/>
      </c>
      <c r="BQ69" s="7" t="str">
        <f t="shared" si="114"/>
        <v/>
      </c>
      <c r="BR69" s="7" t="str">
        <f t="shared" si="115"/>
        <v/>
      </c>
      <c r="BS69" s="110" t="str">
        <f t="shared" si="116"/>
        <v/>
      </c>
      <c r="BT69" s="7" t="str">
        <f t="shared" si="117"/>
        <v/>
      </c>
      <c r="BU69" s="115" t="str">
        <f t="shared" si="118"/>
        <v/>
      </c>
      <c r="BV69" s="67"/>
      <c r="CR69" s="9">
        <v>60</v>
      </c>
      <c r="CS69" s="6" t="s">
        <v>37</v>
      </c>
      <c r="CT69" s="6" t="s">
        <v>157</v>
      </c>
      <c r="CU69" s="6" t="s">
        <v>275</v>
      </c>
      <c r="CV69" s="6"/>
      <c r="CW69" s="6">
        <v>125</v>
      </c>
      <c r="CX69" s="6">
        <v>30</v>
      </c>
      <c r="CY69" s="6" t="s">
        <v>170</v>
      </c>
      <c r="CZ69" s="6">
        <v>2</v>
      </c>
      <c r="DA69" s="6">
        <v>3</v>
      </c>
      <c r="DB69" s="6"/>
      <c r="DC69" s="6"/>
      <c r="DE69" s="6">
        <v>60</v>
      </c>
      <c r="DF69" s="6">
        <v>6</v>
      </c>
      <c r="DG69" s="62">
        <v>26240</v>
      </c>
      <c r="DH69" s="63"/>
      <c r="DI69" s="6">
        <v>60</v>
      </c>
      <c r="DJ69" s="6">
        <v>6</v>
      </c>
      <c r="DK69" s="62">
        <v>26240</v>
      </c>
      <c r="DM69" s="6">
        <v>89</v>
      </c>
      <c r="DN69" s="6">
        <v>0.96</v>
      </c>
      <c r="DP69" s="53">
        <v>60</v>
      </c>
      <c r="DQ69" s="16">
        <v>0.35</v>
      </c>
    </row>
    <row r="70" spans="1:121" s="17" customFormat="1" ht="30" customHeight="1" x14ac:dyDescent="0.25">
      <c r="A70" s="104">
        <v>61</v>
      </c>
      <c r="B70" s="87"/>
      <c r="C70" s="64"/>
      <c r="D70" s="88"/>
      <c r="E70" s="82" t="str">
        <f t="shared" si="65"/>
        <v/>
      </c>
      <c r="F70" s="47" t="str">
        <f t="shared" si="66"/>
        <v/>
      </c>
      <c r="G70" s="47" t="str">
        <f t="shared" si="67"/>
        <v/>
      </c>
      <c r="H70" s="85" t="str">
        <f t="shared" si="68"/>
        <v/>
      </c>
      <c r="I70" s="87"/>
      <c r="J70" s="7" t="str">
        <f t="shared" si="69"/>
        <v/>
      </c>
      <c r="K70" s="64" t="str">
        <f t="shared" si="70"/>
        <v/>
      </c>
      <c r="L70" s="69" t="str">
        <f t="shared" si="71"/>
        <v/>
      </c>
      <c r="M70" s="69" t="str">
        <f t="shared" si="72"/>
        <v/>
      </c>
      <c r="N70" s="7" t="str">
        <f t="shared" si="73"/>
        <v/>
      </c>
      <c r="O70" s="7" t="str">
        <f t="shared" si="74"/>
        <v/>
      </c>
      <c r="P70" s="7" t="str">
        <f t="shared" si="75"/>
        <v/>
      </c>
      <c r="Q70" s="7" t="str">
        <f t="shared" si="76"/>
        <v/>
      </c>
      <c r="R70" s="114" t="str">
        <f t="shared" si="77"/>
        <v/>
      </c>
      <c r="S70" s="82"/>
      <c r="T70" s="89" t="str">
        <f t="shared" si="13"/>
        <v/>
      </c>
      <c r="U70" s="90"/>
      <c r="V70" s="82" t="str">
        <f t="shared" si="78"/>
        <v/>
      </c>
      <c r="W70" s="46" t="str">
        <f t="shared" si="79"/>
        <v/>
      </c>
      <c r="X70" s="34" t="str">
        <f t="shared" si="58"/>
        <v/>
      </c>
      <c r="Y70" s="46" t="str">
        <f t="shared" si="80"/>
        <v/>
      </c>
      <c r="Z70" s="86" t="str">
        <f t="shared" si="81"/>
        <v/>
      </c>
      <c r="AA70" s="86" t="str">
        <f t="shared" si="82"/>
        <v/>
      </c>
      <c r="AB70" s="86" t="str">
        <f t="shared" si="83"/>
        <v/>
      </c>
      <c r="AC70" s="86" t="str">
        <f t="shared" si="84"/>
        <v/>
      </c>
      <c r="AD70" s="86" t="str">
        <f t="shared" si="85"/>
        <v/>
      </c>
      <c r="AE70" s="86" t="str">
        <f t="shared" si="86"/>
        <v/>
      </c>
      <c r="AF70" s="86" t="str">
        <f t="shared" si="87"/>
        <v/>
      </c>
      <c r="AG70" s="86" t="str">
        <f t="shared" si="88"/>
        <v/>
      </c>
      <c r="AH70" s="86" t="str">
        <f t="shared" si="89"/>
        <v/>
      </c>
      <c r="AI70" s="86" t="str">
        <f t="shared" si="90"/>
        <v/>
      </c>
      <c r="AJ70" s="86" t="str">
        <f t="shared" si="91"/>
        <v/>
      </c>
      <c r="AK70" s="86" t="str">
        <f t="shared" si="92"/>
        <v/>
      </c>
      <c r="AL70" s="86" t="str">
        <f t="shared" si="93"/>
        <v/>
      </c>
      <c r="AM70" s="86" t="str">
        <f t="shared" si="94"/>
        <v/>
      </c>
      <c r="AN70" s="86" t="str">
        <f t="shared" si="95"/>
        <v/>
      </c>
      <c r="AO70" s="86" t="str">
        <f t="shared" si="96"/>
        <v/>
      </c>
      <c r="AP70" s="86" t="str">
        <f t="shared" si="97"/>
        <v/>
      </c>
      <c r="AQ70" s="86" t="str">
        <f t="shared" si="59"/>
        <v/>
      </c>
      <c r="AR70" s="86" t="str">
        <f t="shared" si="98"/>
        <v/>
      </c>
      <c r="AS70" s="47" t="str">
        <f t="shared" si="99"/>
        <v/>
      </c>
      <c r="AT70" s="69" t="str">
        <f t="shared" si="100"/>
        <v/>
      </c>
      <c r="AU70" s="69" t="str">
        <f t="shared" si="101"/>
        <v/>
      </c>
      <c r="AV70" s="69" t="str">
        <f t="shared" si="102"/>
        <v/>
      </c>
      <c r="AW70" s="69" t="str">
        <f t="shared" si="60"/>
        <v/>
      </c>
      <c r="AX70" s="69" t="str">
        <f t="shared" si="61"/>
        <v/>
      </c>
      <c r="AY70" s="69" t="str">
        <f t="shared" si="103"/>
        <v/>
      </c>
      <c r="AZ70" s="69" t="str">
        <f t="shared" si="104"/>
        <v/>
      </c>
      <c r="BA70" s="69" t="str">
        <f t="shared" si="62"/>
        <v/>
      </c>
      <c r="BB70" s="69" t="str">
        <f t="shared" si="63"/>
        <v/>
      </c>
      <c r="BC70" s="70" t="str">
        <f t="shared" si="105"/>
        <v/>
      </c>
      <c r="BD70" s="70" t="str">
        <f t="shared" si="106"/>
        <v/>
      </c>
      <c r="BE70" s="70" t="str">
        <f t="shared" si="107"/>
        <v/>
      </c>
      <c r="BF70" s="85"/>
      <c r="BG70" s="82"/>
      <c r="BH70" s="64" t="str">
        <f t="shared" si="64"/>
        <v/>
      </c>
      <c r="BI70" s="69" t="str">
        <f t="shared" si="108"/>
        <v/>
      </c>
      <c r="BJ70" s="34" t="str">
        <f t="shared" si="109"/>
        <v/>
      </c>
      <c r="BK70" s="87"/>
      <c r="BL70" s="34" t="str">
        <f t="shared" si="110"/>
        <v/>
      </c>
      <c r="BM70" s="64" t="str">
        <f t="shared" si="111"/>
        <v/>
      </c>
      <c r="BN70" s="69" t="str">
        <f t="shared" si="112"/>
        <v/>
      </c>
      <c r="BO70" s="69" t="str">
        <f t="shared" si="49"/>
        <v/>
      </c>
      <c r="BP70" s="7" t="str">
        <f t="shared" si="113"/>
        <v/>
      </c>
      <c r="BQ70" s="7" t="str">
        <f t="shared" si="114"/>
        <v/>
      </c>
      <c r="BR70" s="7" t="str">
        <f t="shared" si="115"/>
        <v/>
      </c>
      <c r="BS70" s="110" t="str">
        <f t="shared" si="116"/>
        <v/>
      </c>
      <c r="BT70" s="7" t="str">
        <f t="shared" si="117"/>
        <v/>
      </c>
      <c r="BU70" s="115" t="str">
        <f t="shared" si="118"/>
        <v/>
      </c>
      <c r="BV70" s="67"/>
      <c r="CR70" s="9">
        <v>61</v>
      </c>
      <c r="CS70" s="6" t="s">
        <v>38</v>
      </c>
      <c r="CT70" s="6" t="s">
        <v>157</v>
      </c>
      <c r="CU70" s="6" t="s">
        <v>275</v>
      </c>
      <c r="CV70" s="6"/>
      <c r="CW70" s="6">
        <v>250</v>
      </c>
      <c r="CX70" s="6">
        <v>30</v>
      </c>
      <c r="CY70" s="6" t="s">
        <v>170</v>
      </c>
      <c r="CZ70" s="6">
        <v>2</v>
      </c>
      <c r="DA70" s="6">
        <v>3</v>
      </c>
      <c r="DB70" s="6"/>
      <c r="DC70" s="6"/>
      <c r="DE70" s="6">
        <v>61</v>
      </c>
      <c r="DF70" s="6">
        <v>6</v>
      </c>
      <c r="DG70" s="62">
        <v>26240</v>
      </c>
      <c r="DH70" s="63"/>
      <c r="DI70" s="6">
        <v>61</v>
      </c>
      <c r="DJ70" s="6">
        <v>6</v>
      </c>
      <c r="DK70" s="62">
        <v>26240</v>
      </c>
      <c r="DM70" s="6">
        <v>90</v>
      </c>
      <c r="DN70" s="6">
        <v>0.96</v>
      </c>
      <c r="DP70" s="53">
        <v>61</v>
      </c>
      <c r="DQ70" s="16">
        <v>0.35</v>
      </c>
    </row>
    <row r="71" spans="1:121" s="17" customFormat="1" ht="30" customHeight="1" x14ac:dyDescent="0.25">
      <c r="A71" s="104">
        <v>62</v>
      </c>
      <c r="B71" s="87"/>
      <c r="C71" s="64"/>
      <c r="D71" s="88"/>
      <c r="E71" s="82" t="str">
        <f t="shared" si="65"/>
        <v/>
      </c>
      <c r="F71" s="47" t="str">
        <f t="shared" si="66"/>
        <v/>
      </c>
      <c r="G71" s="47" t="str">
        <f t="shared" si="67"/>
        <v/>
      </c>
      <c r="H71" s="85" t="str">
        <f t="shared" si="68"/>
        <v/>
      </c>
      <c r="I71" s="87"/>
      <c r="J71" s="7" t="str">
        <f t="shared" si="69"/>
        <v/>
      </c>
      <c r="K71" s="64" t="str">
        <f t="shared" si="70"/>
        <v/>
      </c>
      <c r="L71" s="69" t="str">
        <f t="shared" si="71"/>
        <v/>
      </c>
      <c r="M71" s="69" t="str">
        <f t="shared" si="72"/>
        <v/>
      </c>
      <c r="N71" s="7" t="str">
        <f t="shared" si="73"/>
        <v/>
      </c>
      <c r="O71" s="7" t="str">
        <f t="shared" si="74"/>
        <v/>
      </c>
      <c r="P71" s="7" t="str">
        <f t="shared" si="75"/>
        <v/>
      </c>
      <c r="Q71" s="7" t="str">
        <f t="shared" si="76"/>
        <v/>
      </c>
      <c r="R71" s="114" t="str">
        <f t="shared" si="77"/>
        <v/>
      </c>
      <c r="S71" s="82"/>
      <c r="T71" s="89" t="str">
        <f t="shared" si="13"/>
        <v/>
      </c>
      <c r="U71" s="90"/>
      <c r="V71" s="82" t="str">
        <f t="shared" si="78"/>
        <v/>
      </c>
      <c r="W71" s="46" t="str">
        <f t="shared" si="79"/>
        <v/>
      </c>
      <c r="X71" s="34" t="str">
        <f t="shared" si="58"/>
        <v/>
      </c>
      <c r="Y71" s="46" t="str">
        <f t="shared" si="80"/>
        <v/>
      </c>
      <c r="Z71" s="86" t="str">
        <f t="shared" si="81"/>
        <v/>
      </c>
      <c r="AA71" s="86" t="str">
        <f t="shared" si="82"/>
        <v/>
      </c>
      <c r="AB71" s="86" t="str">
        <f t="shared" si="83"/>
        <v/>
      </c>
      <c r="AC71" s="86" t="str">
        <f t="shared" si="84"/>
        <v/>
      </c>
      <c r="AD71" s="86" t="str">
        <f t="shared" si="85"/>
        <v/>
      </c>
      <c r="AE71" s="86" t="str">
        <f t="shared" si="86"/>
        <v/>
      </c>
      <c r="AF71" s="86" t="str">
        <f t="shared" si="87"/>
        <v/>
      </c>
      <c r="AG71" s="86" t="str">
        <f t="shared" si="88"/>
        <v/>
      </c>
      <c r="AH71" s="86" t="str">
        <f t="shared" si="89"/>
        <v/>
      </c>
      <c r="AI71" s="86" t="str">
        <f t="shared" si="90"/>
        <v/>
      </c>
      <c r="AJ71" s="86" t="str">
        <f t="shared" si="91"/>
        <v/>
      </c>
      <c r="AK71" s="86" t="str">
        <f t="shared" si="92"/>
        <v/>
      </c>
      <c r="AL71" s="86" t="str">
        <f t="shared" si="93"/>
        <v/>
      </c>
      <c r="AM71" s="86" t="str">
        <f t="shared" si="94"/>
        <v/>
      </c>
      <c r="AN71" s="86" t="str">
        <f t="shared" si="95"/>
        <v/>
      </c>
      <c r="AO71" s="86" t="str">
        <f t="shared" si="96"/>
        <v/>
      </c>
      <c r="AP71" s="86" t="str">
        <f t="shared" si="97"/>
        <v/>
      </c>
      <c r="AQ71" s="86" t="str">
        <f t="shared" si="59"/>
        <v/>
      </c>
      <c r="AR71" s="86" t="str">
        <f t="shared" si="98"/>
        <v/>
      </c>
      <c r="AS71" s="47" t="str">
        <f t="shared" si="99"/>
        <v/>
      </c>
      <c r="AT71" s="69" t="str">
        <f t="shared" si="100"/>
        <v/>
      </c>
      <c r="AU71" s="69" t="str">
        <f t="shared" si="101"/>
        <v/>
      </c>
      <c r="AV71" s="69" t="str">
        <f t="shared" si="102"/>
        <v/>
      </c>
      <c r="AW71" s="69" t="str">
        <f t="shared" si="60"/>
        <v/>
      </c>
      <c r="AX71" s="69" t="str">
        <f t="shared" si="61"/>
        <v/>
      </c>
      <c r="AY71" s="69" t="str">
        <f t="shared" si="103"/>
        <v/>
      </c>
      <c r="AZ71" s="69" t="str">
        <f t="shared" si="104"/>
        <v/>
      </c>
      <c r="BA71" s="69" t="str">
        <f t="shared" si="62"/>
        <v/>
      </c>
      <c r="BB71" s="69" t="str">
        <f t="shared" si="63"/>
        <v/>
      </c>
      <c r="BC71" s="70" t="str">
        <f t="shared" si="105"/>
        <v/>
      </c>
      <c r="BD71" s="70" t="str">
        <f t="shared" si="106"/>
        <v/>
      </c>
      <c r="BE71" s="70" t="str">
        <f t="shared" si="107"/>
        <v/>
      </c>
      <c r="BF71" s="85"/>
      <c r="BG71" s="82"/>
      <c r="BH71" s="64" t="str">
        <f t="shared" si="64"/>
        <v/>
      </c>
      <c r="BI71" s="69" t="str">
        <f t="shared" si="108"/>
        <v/>
      </c>
      <c r="BJ71" s="34" t="str">
        <f t="shared" si="109"/>
        <v/>
      </c>
      <c r="BK71" s="87"/>
      <c r="BL71" s="34" t="str">
        <f t="shared" si="110"/>
        <v/>
      </c>
      <c r="BM71" s="64" t="str">
        <f t="shared" si="111"/>
        <v/>
      </c>
      <c r="BN71" s="69" t="str">
        <f t="shared" si="112"/>
        <v/>
      </c>
      <c r="BO71" s="69" t="str">
        <f t="shared" si="49"/>
        <v/>
      </c>
      <c r="BP71" s="7" t="str">
        <f t="shared" si="113"/>
        <v/>
      </c>
      <c r="BQ71" s="7" t="str">
        <f t="shared" si="114"/>
        <v/>
      </c>
      <c r="BR71" s="7" t="str">
        <f t="shared" si="115"/>
        <v/>
      </c>
      <c r="BS71" s="110" t="str">
        <f t="shared" si="116"/>
        <v/>
      </c>
      <c r="BT71" s="7" t="str">
        <f t="shared" si="117"/>
        <v/>
      </c>
      <c r="BU71" s="115" t="str">
        <f t="shared" si="118"/>
        <v/>
      </c>
      <c r="BV71" s="67"/>
      <c r="CR71" s="9">
        <v>62</v>
      </c>
      <c r="CS71" s="6" t="s">
        <v>39</v>
      </c>
      <c r="CT71" s="6" t="s">
        <v>157</v>
      </c>
      <c r="CU71" s="6" t="s">
        <v>275</v>
      </c>
      <c r="CV71" s="6"/>
      <c r="CW71" s="6">
        <v>480</v>
      </c>
      <c r="CX71" s="6">
        <v>30</v>
      </c>
      <c r="CY71" s="6" t="s">
        <v>170</v>
      </c>
      <c r="CZ71" s="6">
        <v>2</v>
      </c>
      <c r="DA71" s="6">
        <v>3</v>
      </c>
      <c r="DB71" s="6"/>
      <c r="DC71" s="6"/>
      <c r="DE71" s="6">
        <v>62</v>
      </c>
      <c r="DF71" s="6">
        <v>6</v>
      </c>
      <c r="DG71" s="62">
        <v>26240</v>
      </c>
      <c r="DH71" s="63"/>
      <c r="DI71" s="6">
        <v>62</v>
      </c>
      <c r="DJ71" s="6">
        <v>6</v>
      </c>
      <c r="DK71" s="62">
        <v>26240</v>
      </c>
      <c r="DM71" s="6">
        <v>91</v>
      </c>
      <c r="DN71" s="6">
        <v>0.96</v>
      </c>
      <c r="DP71" s="53">
        <v>62</v>
      </c>
      <c r="DQ71" s="16">
        <v>0.35</v>
      </c>
    </row>
    <row r="72" spans="1:121" s="17" customFormat="1" ht="30" customHeight="1" x14ac:dyDescent="0.25">
      <c r="A72" s="104">
        <v>63</v>
      </c>
      <c r="B72" s="87"/>
      <c r="C72" s="64"/>
      <c r="D72" s="88"/>
      <c r="E72" s="82" t="str">
        <f t="shared" si="65"/>
        <v/>
      </c>
      <c r="F72" s="47" t="str">
        <f t="shared" si="66"/>
        <v/>
      </c>
      <c r="G72" s="47" t="str">
        <f t="shared" si="67"/>
        <v/>
      </c>
      <c r="H72" s="85" t="str">
        <f t="shared" si="68"/>
        <v/>
      </c>
      <c r="I72" s="87"/>
      <c r="J72" s="7" t="str">
        <f t="shared" si="69"/>
        <v/>
      </c>
      <c r="K72" s="64" t="str">
        <f t="shared" si="70"/>
        <v/>
      </c>
      <c r="L72" s="69" t="str">
        <f t="shared" si="71"/>
        <v/>
      </c>
      <c r="M72" s="69" t="str">
        <f t="shared" si="72"/>
        <v/>
      </c>
      <c r="N72" s="7" t="str">
        <f t="shared" si="73"/>
        <v/>
      </c>
      <c r="O72" s="7" t="str">
        <f t="shared" si="74"/>
        <v/>
      </c>
      <c r="P72" s="7" t="str">
        <f t="shared" si="75"/>
        <v/>
      </c>
      <c r="Q72" s="7" t="str">
        <f t="shared" si="76"/>
        <v/>
      </c>
      <c r="R72" s="114" t="str">
        <f t="shared" si="77"/>
        <v/>
      </c>
      <c r="S72" s="82"/>
      <c r="T72" s="89" t="str">
        <f t="shared" si="13"/>
        <v/>
      </c>
      <c r="U72" s="90"/>
      <c r="V72" s="82" t="str">
        <f t="shared" si="78"/>
        <v/>
      </c>
      <c r="W72" s="46" t="str">
        <f t="shared" si="79"/>
        <v/>
      </c>
      <c r="X72" s="34" t="str">
        <f t="shared" si="58"/>
        <v/>
      </c>
      <c r="Y72" s="46" t="str">
        <f t="shared" si="80"/>
        <v/>
      </c>
      <c r="Z72" s="86" t="str">
        <f t="shared" si="81"/>
        <v/>
      </c>
      <c r="AA72" s="86" t="str">
        <f t="shared" si="82"/>
        <v/>
      </c>
      <c r="AB72" s="86" t="str">
        <f t="shared" si="83"/>
        <v/>
      </c>
      <c r="AC72" s="86" t="str">
        <f t="shared" si="84"/>
        <v/>
      </c>
      <c r="AD72" s="86" t="str">
        <f t="shared" si="85"/>
        <v/>
      </c>
      <c r="AE72" s="86" t="str">
        <f t="shared" si="86"/>
        <v/>
      </c>
      <c r="AF72" s="86" t="str">
        <f t="shared" si="87"/>
        <v/>
      </c>
      <c r="AG72" s="86" t="str">
        <f t="shared" si="88"/>
        <v/>
      </c>
      <c r="AH72" s="86" t="str">
        <f t="shared" si="89"/>
        <v/>
      </c>
      <c r="AI72" s="86" t="str">
        <f t="shared" si="90"/>
        <v/>
      </c>
      <c r="AJ72" s="86" t="str">
        <f t="shared" si="91"/>
        <v/>
      </c>
      <c r="AK72" s="86" t="str">
        <f t="shared" si="92"/>
        <v/>
      </c>
      <c r="AL72" s="86" t="str">
        <f t="shared" si="93"/>
        <v/>
      </c>
      <c r="AM72" s="86" t="str">
        <f t="shared" si="94"/>
        <v/>
      </c>
      <c r="AN72" s="86" t="str">
        <f t="shared" si="95"/>
        <v/>
      </c>
      <c r="AO72" s="86" t="str">
        <f t="shared" si="96"/>
        <v/>
      </c>
      <c r="AP72" s="86" t="str">
        <f t="shared" si="97"/>
        <v/>
      </c>
      <c r="AQ72" s="86" t="str">
        <f t="shared" si="59"/>
        <v/>
      </c>
      <c r="AR72" s="86" t="str">
        <f t="shared" si="98"/>
        <v/>
      </c>
      <c r="AS72" s="47" t="str">
        <f t="shared" si="99"/>
        <v/>
      </c>
      <c r="AT72" s="69" t="str">
        <f t="shared" si="100"/>
        <v/>
      </c>
      <c r="AU72" s="69" t="str">
        <f t="shared" si="101"/>
        <v/>
      </c>
      <c r="AV72" s="69" t="str">
        <f t="shared" si="102"/>
        <v/>
      </c>
      <c r="AW72" s="69" t="str">
        <f t="shared" si="60"/>
        <v/>
      </c>
      <c r="AX72" s="69" t="str">
        <f t="shared" si="61"/>
        <v/>
      </c>
      <c r="AY72" s="69" t="str">
        <f t="shared" si="103"/>
        <v/>
      </c>
      <c r="AZ72" s="69" t="str">
        <f t="shared" si="104"/>
        <v/>
      </c>
      <c r="BA72" s="69" t="str">
        <f t="shared" si="62"/>
        <v/>
      </c>
      <c r="BB72" s="69" t="str">
        <f t="shared" si="63"/>
        <v/>
      </c>
      <c r="BC72" s="70" t="str">
        <f t="shared" si="105"/>
        <v/>
      </c>
      <c r="BD72" s="70" t="str">
        <f t="shared" si="106"/>
        <v/>
      </c>
      <c r="BE72" s="70" t="str">
        <f t="shared" si="107"/>
        <v/>
      </c>
      <c r="BF72" s="85"/>
      <c r="BG72" s="82"/>
      <c r="BH72" s="64" t="str">
        <f t="shared" si="64"/>
        <v/>
      </c>
      <c r="BI72" s="69" t="str">
        <f t="shared" si="108"/>
        <v/>
      </c>
      <c r="BJ72" s="34" t="str">
        <f t="shared" si="109"/>
        <v/>
      </c>
      <c r="BK72" s="87"/>
      <c r="BL72" s="34" t="str">
        <f t="shared" si="110"/>
        <v/>
      </c>
      <c r="BM72" s="64" t="str">
        <f t="shared" si="111"/>
        <v/>
      </c>
      <c r="BN72" s="69" t="str">
        <f t="shared" si="112"/>
        <v/>
      </c>
      <c r="BO72" s="69" t="str">
        <f t="shared" si="49"/>
        <v/>
      </c>
      <c r="BP72" s="7" t="str">
        <f t="shared" si="113"/>
        <v/>
      </c>
      <c r="BQ72" s="7" t="str">
        <f t="shared" si="114"/>
        <v/>
      </c>
      <c r="BR72" s="7" t="str">
        <f t="shared" si="115"/>
        <v/>
      </c>
      <c r="BS72" s="110" t="str">
        <f t="shared" si="116"/>
        <v/>
      </c>
      <c r="BT72" s="7" t="str">
        <f t="shared" si="117"/>
        <v/>
      </c>
      <c r="BU72" s="115" t="str">
        <f t="shared" si="118"/>
        <v/>
      </c>
      <c r="BV72" s="67"/>
      <c r="CR72" s="9">
        <v>63</v>
      </c>
      <c r="CS72" s="6" t="s">
        <v>40</v>
      </c>
      <c r="CT72" s="6" t="s">
        <v>157</v>
      </c>
      <c r="CU72" s="6" t="s">
        <v>275</v>
      </c>
      <c r="CV72" s="6"/>
      <c r="CW72" s="6">
        <v>600</v>
      </c>
      <c r="CX72" s="6">
        <v>30</v>
      </c>
      <c r="CY72" s="6" t="s">
        <v>170</v>
      </c>
      <c r="CZ72" s="6">
        <v>2</v>
      </c>
      <c r="DA72" s="6">
        <v>3</v>
      </c>
      <c r="DB72" s="6"/>
      <c r="DC72" s="6"/>
      <c r="DE72" s="6">
        <v>63</v>
      </c>
      <c r="DF72" s="6">
        <v>6</v>
      </c>
      <c r="DG72" s="62">
        <v>26240</v>
      </c>
      <c r="DH72" s="63"/>
      <c r="DI72" s="6">
        <v>63</v>
      </c>
      <c r="DJ72" s="6">
        <v>6</v>
      </c>
      <c r="DK72" s="62">
        <v>26240</v>
      </c>
      <c r="DM72" s="6">
        <v>92</v>
      </c>
      <c r="DN72" s="6">
        <v>0.96</v>
      </c>
      <c r="DP72" s="53">
        <v>63</v>
      </c>
      <c r="DQ72" s="16">
        <v>0.35</v>
      </c>
    </row>
    <row r="73" spans="1:121" s="17" customFormat="1" ht="30" customHeight="1" x14ac:dyDescent="0.25">
      <c r="A73" s="104">
        <v>64</v>
      </c>
      <c r="B73" s="87"/>
      <c r="C73" s="64"/>
      <c r="D73" s="88"/>
      <c r="E73" s="82" t="str">
        <f t="shared" si="65"/>
        <v/>
      </c>
      <c r="F73" s="47" t="str">
        <f t="shared" si="66"/>
        <v/>
      </c>
      <c r="G73" s="47" t="str">
        <f t="shared" si="67"/>
        <v/>
      </c>
      <c r="H73" s="85" t="str">
        <f t="shared" si="68"/>
        <v/>
      </c>
      <c r="I73" s="87"/>
      <c r="J73" s="7" t="str">
        <f t="shared" si="69"/>
        <v/>
      </c>
      <c r="K73" s="64" t="str">
        <f t="shared" si="70"/>
        <v/>
      </c>
      <c r="L73" s="69" t="str">
        <f t="shared" si="71"/>
        <v/>
      </c>
      <c r="M73" s="69" t="str">
        <f t="shared" si="72"/>
        <v/>
      </c>
      <c r="N73" s="7" t="str">
        <f t="shared" si="73"/>
        <v/>
      </c>
      <c r="O73" s="7" t="str">
        <f t="shared" si="74"/>
        <v/>
      </c>
      <c r="P73" s="7" t="str">
        <f t="shared" si="75"/>
        <v/>
      </c>
      <c r="Q73" s="7" t="str">
        <f t="shared" si="76"/>
        <v/>
      </c>
      <c r="R73" s="114" t="str">
        <f t="shared" si="77"/>
        <v/>
      </c>
      <c r="S73" s="82"/>
      <c r="T73" s="89" t="str">
        <f t="shared" si="13"/>
        <v/>
      </c>
      <c r="U73" s="90"/>
      <c r="V73" s="82" t="str">
        <f t="shared" si="78"/>
        <v/>
      </c>
      <c r="W73" s="46" t="str">
        <f t="shared" si="79"/>
        <v/>
      </c>
      <c r="X73" s="34" t="str">
        <f t="shared" si="58"/>
        <v/>
      </c>
      <c r="Y73" s="46" t="str">
        <f t="shared" si="80"/>
        <v/>
      </c>
      <c r="Z73" s="86" t="str">
        <f t="shared" si="81"/>
        <v/>
      </c>
      <c r="AA73" s="86" t="str">
        <f t="shared" si="82"/>
        <v/>
      </c>
      <c r="AB73" s="86" t="str">
        <f t="shared" si="83"/>
        <v/>
      </c>
      <c r="AC73" s="86" t="str">
        <f t="shared" si="84"/>
        <v/>
      </c>
      <c r="AD73" s="86" t="str">
        <f t="shared" si="85"/>
        <v/>
      </c>
      <c r="AE73" s="86" t="str">
        <f t="shared" si="86"/>
        <v/>
      </c>
      <c r="AF73" s="86" t="str">
        <f t="shared" si="87"/>
        <v/>
      </c>
      <c r="AG73" s="86" t="str">
        <f t="shared" si="88"/>
        <v/>
      </c>
      <c r="AH73" s="86" t="str">
        <f t="shared" si="89"/>
        <v/>
      </c>
      <c r="AI73" s="86" t="str">
        <f t="shared" si="90"/>
        <v/>
      </c>
      <c r="AJ73" s="86" t="str">
        <f t="shared" si="91"/>
        <v/>
      </c>
      <c r="AK73" s="86" t="str">
        <f t="shared" si="92"/>
        <v/>
      </c>
      <c r="AL73" s="86" t="str">
        <f t="shared" si="93"/>
        <v/>
      </c>
      <c r="AM73" s="86" t="str">
        <f t="shared" si="94"/>
        <v/>
      </c>
      <c r="AN73" s="86" t="str">
        <f t="shared" si="95"/>
        <v/>
      </c>
      <c r="AO73" s="86" t="str">
        <f t="shared" si="96"/>
        <v/>
      </c>
      <c r="AP73" s="86" t="str">
        <f t="shared" si="97"/>
        <v/>
      </c>
      <c r="AQ73" s="86" t="str">
        <f t="shared" si="59"/>
        <v/>
      </c>
      <c r="AR73" s="86" t="str">
        <f t="shared" si="98"/>
        <v/>
      </c>
      <c r="AS73" s="47" t="str">
        <f t="shared" si="99"/>
        <v/>
      </c>
      <c r="AT73" s="69" t="str">
        <f t="shared" si="100"/>
        <v/>
      </c>
      <c r="AU73" s="69" t="str">
        <f t="shared" si="101"/>
        <v/>
      </c>
      <c r="AV73" s="69" t="str">
        <f t="shared" si="102"/>
        <v/>
      </c>
      <c r="AW73" s="69" t="str">
        <f t="shared" si="60"/>
        <v/>
      </c>
      <c r="AX73" s="69" t="str">
        <f t="shared" si="61"/>
        <v/>
      </c>
      <c r="AY73" s="69" t="str">
        <f t="shared" si="103"/>
        <v/>
      </c>
      <c r="AZ73" s="69" t="str">
        <f t="shared" si="104"/>
        <v/>
      </c>
      <c r="BA73" s="69" t="str">
        <f t="shared" si="62"/>
        <v/>
      </c>
      <c r="BB73" s="69" t="str">
        <f t="shared" si="63"/>
        <v/>
      </c>
      <c r="BC73" s="70" t="str">
        <f t="shared" si="105"/>
        <v/>
      </c>
      <c r="BD73" s="70" t="str">
        <f t="shared" si="106"/>
        <v/>
      </c>
      <c r="BE73" s="70" t="str">
        <f t="shared" si="107"/>
        <v/>
      </c>
      <c r="BF73" s="85"/>
      <c r="BG73" s="82"/>
      <c r="BH73" s="64" t="str">
        <f t="shared" si="64"/>
        <v/>
      </c>
      <c r="BI73" s="69" t="str">
        <f t="shared" si="108"/>
        <v/>
      </c>
      <c r="BJ73" s="34" t="str">
        <f t="shared" si="109"/>
        <v/>
      </c>
      <c r="BK73" s="87"/>
      <c r="BL73" s="34" t="str">
        <f t="shared" si="110"/>
        <v/>
      </c>
      <c r="BM73" s="64" t="str">
        <f t="shared" si="111"/>
        <v/>
      </c>
      <c r="BN73" s="69" t="str">
        <f t="shared" si="112"/>
        <v/>
      </c>
      <c r="BO73" s="69" t="str">
        <f t="shared" si="49"/>
        <v/>
      </c>
      <c r="BP73" s="7" t="str">
        <f t="shared" si="113"/>
        <v/>
      </c>
      <c r="BQ73" s="7" t="str">
        <f t="shared" si="114"/>
        <v/>
      </c>
      <c r="BR73" s="7" t="str">
        <f t="shared" si="115"/>
        <v/>
      </c>
      <c r="BS73" s="110" t="str">
        <f t="shared" si="116"/>
        <v/>
      </c>
      <c r="BT73" s="7" t="str">
        <f t="shared" si="117"/>
        <v/>
      </c>
      <c r="BU73" s="115" t="str">
        <f t="shared" si="118"/>
        <v/>
      </c>
      <c r="BV73" s="67"/>
      <c r="CR73" s="9">
        <v>64</v>
      </c>
      <c r="CS73" s="6" t="s">
        <v>41</v>
      </c>
      <c r="CT73" s="6" t="s">
        <v>157</v>
      </c>
      <c r="CU73" s="6" t="s">
        <v>275</v>
      </c>
      <c r="CV73" s="6"/>
      <c r="CW73" s="6">
        <v>600</v>
      </c>
      <c r="CX73" s="6">
        <v>50</v>
      </c>
      <c r="CY73" s="6" t="s">
        <v>171</v>
      </c>
      <c r="CZ73" s="6">
        <v>3</v>
      </c>
      <c r="DA73" s="6">
        <v>4</v>
      </c>
      <c r="DB73" s="6"/>
      <c r="DC73" s="6"/>
      <c r="DE73" s="6">
        <v>64</v>
      </c>
      <c r="DF73" s="6">
        <v>6</v>
      </c>
      <c r="DG73" s="62">
        <v>26240</v>
      </c>
      <c r="DH73" s="63"/>
      <c r="DI73" s="6">
        <v>64</v>
      </c>
      <c r="DJ73" s="6">
        <v>6</v>
      </c>
      <c r="DK73" s="62">
        <v>26240</v>
      </c>
      <c r="DM73" s="6">
        <v>93</v>
      </c>
      <c r="DN73" s="6">
        <v>0.96</v>
      </c>
      <c r="DP73" s="53">
        <v>64</v>
      </c>
      <c r="DQ73" s="16">
        <v>0.35</v>
      </c>
    </row>
    <row r="74" spans="1:121" s="17" customFormat="1" ht="30" customHeight="1" x14ac:dyDescent="0.25">
      <c r="A74" s="104">
        <v>65</v>
      </c>
      <c r="B74" s="87"/>
      <c r="C74" s="64"/>
      <c r="D74" s="88"/>
      <c r="E74" s="82" t="str">
        <f t="shared" ref="E74:E109" si="119">IF(B74="","",$BX$20)</f>
        <v/>
      </c>
      <c r="F74" s="47" t="str">
        <f t="shared" ref="F74:F109" si="120">IF(B74="","",$BX$21)</f>
        <v/>
      </c>
      <c r="G74" s="47" t="str">
        <f t="shared" ref="G74:G109" si="121">IF(B74="","",$BX$29)</f>
        <v/>
      </c>
      <c r="H74" s="85" t="str">
        <f t="shared" ref="H74:H109" si="122">IF(B74="","",$BX$22)</f>
        <v/>
      </c>
      <c r="I74" s="87"/>
      <c r="J74" s="7" t="str">
        <f t="shared" ref="J74:J109" si="123">IFERROR(VLOOKUP($I74,$CS$10:$DC$128,CT$8,FALSE),"")</f>
        <v/>
      </c>
      <c r="K74" s="64" t="str">
        <f t="shared" ref="K74:K109" si="124">IF(I74="","",IF(I74="Other",$BX$14,IF(I74="None / Pigtail","N/A",$BX$14)))</f>
        <v/>
      </c>
      <c r="L74" s="69" t="str">
        <f t="shared" ref="L74:L109" si="125">IFERROR(VLOOKUP($I74,$CS$10:$DC$128,CU$8,FALSE),"")</f>
        <v/>
      </c>
      <c r="M74" s="69" t="str">
        <f t="shared" ref="M74:M105" si="126">IF(L74="Blue",CONCATENATE(I74,"-",J74,"-",L74),IF(L74="Red",CONCATENATE(I74,"-",J74,"-",L74),IF(L74="Yellow",CONCATENATE(I74,"-",J74,"-",L74),IF(L74="Orange",CONCATENATE(I74,"-",J74,"-",L74),IF(I74="Other",CONCATENATE(J74),IF(I74="Pigtail","Pigtail",IF(L74=" N/A",CONCATENATE(I74,"-",J74),"")))))))</f>
        <v/>
      </c>
      <c r="N74" s="7" t="str">
        <f t="shared" ref="N74:N109" si="127">IFERROR(VLOOKUP($I74,$CS$10:$DC$128,CW$8,FALSE),"")</f>
        <v/>
      </c>
      <c r="O74" s="7" t="str">
        <f t="shared" ref="O74:O109" si="128">IFERROR(VLOOKUP($I74,$CS$10:$DC$128,CX$8,FALSE),"")</f>
        <v/>
      </c>
      <c r="P74" s="7" t="str">
        <f t="shared" ref="P74:P109" si="129">IFERROR(VLOOKUP($I74,$CS$10:$DC$128,CY$8,FALSE),"")</f>
        <v/>
      </c>
      <c r="Q74" s="7" t="str">
        <f t="shared" ref="Q74:Q109" si="130">IFERROR(VLOOKUP($I74,$CS$10:$DC$128,CZ$8,FALSE),"")</f>
        <v/>
      </c>
      <c r="R74" s="114" t="str">
        <f t="shared" ref="R74:R109" si="131">IFERROR(VLOOKUP($I74,$CS$10:$DC$128,DA$8,FALSE),"")</f>
        <v/>
      </c>
      <c r="S74" s="82"/>
      <c r="T74" s="89" t="str">
        <f t="shared" si="13"/>
        <v/>
      </c>
      <c r="U74" s="90"/>
      <c r="V74" s="82" t="str">
        <f t="shared" ref="V74:V109" si="132">IF(B74="","",$BX$25)</f>
        <v/>
      </c>
      <c r="W74" s="46" t="str">
        <f t="shared" ref="W74:W109" si="133">IF(B74="","",$BX$24)</f>
        <v/>
      </c>
      <c r="X74" s="34" t="str">
        <f t="shared" si="58"/>
        <v/>
      </c>
      <c r="Y74" s="46" t="str">
        <f t="shared" ref="Y74:Y109" si="134">IF(I74="","",$BX$15)</f>
        <v/>
      </c>
      <c r="Z74" s="86" t="str">
        <f t="shared" ref="Z74:Z109" si="135">IFERROR(VLOOKUP(H74,$DM$10:$DN$165,2,FALSE),"")</f>
        <v/>
      </c>
      <c r="AA74" s="86" t="str">
        <f t="shared" ref="AA74:AA109" si="136">IFERROR(VLOOKUP(X74-1,$DP$10:$DQ$109,2,FALSE),"")</f>
        <v/>
      </c>
      <c r="AB74" s="86" t="str">
        <f t="shared" ref="AB74:AB105" si="137">IFERROR(ROUNDUP(F74/(Z74*AA74),0),"")</f>
        <v/>
      </c>
      <c r="AC74" s="86" t="str">
        <f t="shared" ref="AC74:AC109" si="138">IFERROR(VLOOKUP(F74,$DE$10:$DG$109,2,FALSE),"")</f>
        <v/>
      </c>
      <c r="AD74" s="86" t="str">
        <f t="shared" ref="AD74:AD109" si="139">IFERROR(VLOOKUP(AB74,$DI$10:$DK$109,2,FALSE),"")</f>
        <v/>
      </c>
      <c r="AE74" s="86" t="str">
        <f t="shared" ref="AE74:AE109" si="140">IFERROR(IF(V74="","",IF(G74=$CF$11,2,IF(G74=$CF$12,SQRT(3),""))),"")</f>
        <v/>
      </c>
      <c r="AF74" s="86" t="str">
        <f t="shared" ref="AF74:AF105" si="141">IFERROR(IF(V74="","",IF(((AE74*12.9*F74*V74)/1620)/E74*100&gt;3,0,3)),"")</f>
        <v/>
      </c>
      <c r="AG74" s="86" t="str">
        <f t="shared" ref="AG74:AG109" si="142">IFERROR(IF(V74="","",IF(((AE74*12.9*F74*V74)/2580)/E74*100&gt;3,0,3)),"")</f>
        <v/>
      </c>
      <c r="AH74" s="86" t="str">
        <f t="shared" ref="AH74:AH109" si="143">IFERROR(IF(V74="","",IF(((AE74*12.9*F74*V74)/4110)/E74*100&gt;3,0,3)),"")</f>
        <v/>
      </c>
      <c r="AI74" s="86" t="str">
        <f t="shared" ref="AI74:AI109" si="144">IFERROR(IF(V74="","",IF(((AE74*12.9*F74*V74)/6530)/E74*100&gt;3,0,3)),"")</f>
        <v/>
      </c>
      <c r="AJ74" s="86" t="str">
        <f t="shared" ref="AJ74:AJ109" si="145">IFERROR(IF(V74="","",IF(((AE74*12.9*F74*V74)/10380)/E74*100&gt;3,0,3)),"")</f>
        <v/>
      </c>
      <c r="AK74" s="86" t="str">
        <f t="shared" ref="AK74:AK109" si="146">IFERROR(IF(V74="","",IF(((AE74*12.9*F74*V74)/16510)/E74*100&gt;3,0,3)),"")</f>
        <v/>
      </c>
      <c r="AL74" s="86" t="str">
        <f t="shared" ref="AL74:AL109" si="147">IFERROR(IF(V74="","",IF(((AE74*12.9*F74*V74)/26240)/E74*100&gt;3,0,3)),"")</f>
        <v/>
      </c>
      <c r="AM74" s="86" t="str">
        <f t="shared" ref="AM74:AM109" si="148">IFERROR(IF(V74="","",IF(((AE74*12.9*F74*V74)/41740)/E74*100&gt;3,0,3)),"")</f>
        <v/>
      </c>
      <c r="AN74" s="86" t="str">
        <f t="shared" ref="AN74:AN109" si="149">IFERROR(IF(V74="","",IF(((AE74*12.9*F74*V74)/52620)/E74*100&gt;3,0,3)),"")</f>
        <v/>
      </c>
      <c r="AO74" s="86" t="str">
        <f t="shared" ref="AO74:AO109" si="150">IFERROR(IF(V74="","",IF(((AE74*12.9*F74*V74)/66360)/E74*100&gt;3,0,3)),"")</f>
        <v/>
      </c>
      <c r="AP74" s="86" t="str">
        <f t="shared" ref="AP74:AP109" si="151">IFERROR(IF(V74="","",IF(((AE74*12.9*F74*V74)/83690)/E74*100&gt;3,0,3)),"")</f>
        <v/>
      </c>
      <c r="AQ74" s="86" t="str">
        <f t="shared" si="59"/>
        <v/>
      </c>
      <c r="AR74" s="86" t="str">
        <f t="shared" ref="AR74:AR105" si="152">IF(Y74=$CB$11,MIN(AC74,AQ74,AD74),"")</f>
        <v/>
      </c>
      <c r="AS74" s="47" t="str">
        <f t="shared" ref="AS74:AS109" si="153">IF(I74="","",$BX$16)</f>
        <v/>
      </c>
      <c r="AT74" s="69" t="str">
        <f t="shared" ref="AT74:AT109" si="154">IF(Y74="","",IF(Y74=$CB$11,AR74,Y74))</f>
        <v/>
      </c>
      <c r="AU74" s="69" t="str">
        <f t="shared" ref="AU74:AU105" si="155">IFERROR(IF(Y74=$CB$11,X74*VLOOKUP(AT74,$DS$10:$DT$18,2,FALSE),X74*VLOOKUP(Y74,$DS$10:$DT$18,2,FALSE)),"")</f>
        <v/>
      </c>
      <c r="AV74" s="69" t="str">
        <f t="shared" ref="AV74:AV109" si="156">IFERROR(IF(Y74=$CB$11,X74*VLOOKUP(AT74,$DV$10:$DW$18,2,FALSE),X74*VLOOKUP(Y74,$DV$10:$DW$18,2,FALSE)),"")</f>
        <v/>
      </c>
      <c r="AW74" s="69" t="str">
        <f t="shared" si="60"/>
        <v/>
      </c>
      <c r="AX74" s="69" t="str">
        <f t="shared" si="61"/>
        <v/>
      </c>
      <c r="AY74" s="69" t="str">
        <f t="shared" ref="AY74:AY109" si="157">IF(AU74="","",IF(AW74&lt;=$DZ$10,$EA$10,IF(AW74&lt;=$DZ$11,$EA$11,IF(AW74&lt;=$DZ$12,$EA$12,IF(AW74&lt;=$DZ$13,$EA$13,IF(AW74&lt;=$DZ$14,$EA$14,IF(AW74&lt;=$DZ$15,$EA$15,IF(AW74&lt;=$DZ$16,$EA$16,IF(AW74&lt;$DZ$17,$EA$17,IF(AW74&lt;=$DZ$18,$EA$18,IF(AW74&lt;=$DZ$19,$EA$19,IF(AW74&lt;=$DZ$20,$EA$20))))))))))))</f>
        <v/>
      </c>
      <c r="AZ74" s="69" t="str">
        <f t="shared" ref="AZ74:AZ109" si="158">IF(AU74="","",IF(AX74&lt;=$DZ$10,$EA$10,IF(AX74&lt;=$DZ$11,$EA$11,IF(AX74&lt;=$DZ$12,$EA$12,IF(AX74&lt;=$DZ$13,$EA$13,IF(AX74&lt;=$DZ$14,$EA$14,IF(AX74&lt;=$DZ$15,$EA$15,IF(AX74&lt;=$DZ$16,$EA$16,IF(AX74&lt;$DZ$17,$EA$17,IF(AX74&lt;=$DZ$18,$EA$18,IF(AX74&lt;=$DZ$19,$EA$19,IF(AX74&lt;=$DZ$20,$EA$20))))))))))))</f>
        <v/>
      </c>
      <c r="BA74" s="69" t="str">
        <f t="shared" si="62"/>
        <v/>
      </c>
      <c r="BB74" s="69" t="str">
        <f t="shared" si="63"/>
        <v/>
      </c>
      <c r="BC74" s="70" t="str">
        <f t="shared" ref="BC74:BC109" si="159">IF(AU74="","",IF(BA74&lt;=$DY$10,$EA$10,IF(BA74&lt;=$DY$11,$EA$11,IF(BA74&lt;=$DY$12,$EA$12,IF(BA74&lt;=$DY$13,$EA$13,IF(BA74&lt;=$DY$14,$EA$14,IF(BA74&lt;=$DY$15,$EA$15,IF(BA74&lt;=$DY$16,$EA$16,IF(BA74&lt;$DY$17,$EA$17,IF(BA74&lt;=$DY$18,$EA$18,IF(BA74&lt;=$DY$19,$EA$19,IF(BA74&lt;=$DY$20,$EA$20))))))))))))</f>
        <v/>
      </c>
      <c r="BD74" s="70" t="str">
        <f t="shared" ref="BD74:BD109" si="160">IF(AV74="","",IF(BB74&lt;=$DY$10,$EA$10,IF(BB74&lt;=$DY$11,$EA$11,IF(BB74&lt;=$DY$12,$EA$12,IF(BB74&lt;=$DY$13,$EA$13,IF(BB74&lt;=$DY$14,$EA$14,IF(BB74&lt;=$DY$15,$EA$15,IF(BB74&lt;=$DY$16,$EA$16,IF(BB74&lt;$DY$17,$EA$17,IF(BB74&lt;=$DY$18,$EA$18,IF(BB74&lt;=$DY$19,$EA$19,IF(BB74&lt;=$DY$20,$EA$20))))))))))))</f>
        <v/>
      </c>
      <c r="BE74" s="70" t="str">
        <f t="shared" ref="BE74:BE105" si="161">IF(AS74=$CH$11,IF(W74=$CD$11,BC74,IF(W74=$CD$12,BD74,"")),"")</f>
        <v/>
      </c>
      <c r="BF74" s="85"/>
      <c r="BG74" s="82"/>
      <c r="BH74" s="64" t="str">
        <f t="shared" si="64"/>
        <v/>
      </c>
      <c r="BI74" s="69" t="str">
        <f t="shared" ref="BI74:BI109" si="162">F74</f>
        <v/>
      </c>
      <c r="BJ74" s="34" t="str">
        <f t="shared" ref="BJ74:BJ109" si="163">Q74</f>
        <v/>
      </c>
      <c r="BK74" s="87"/>
      <c r="BL74" s="34" t="str">
        <f t="shared" ref="BL74:BL109" si="164">IFERROR(VLOOKUP($BK74,$CS$10:$DC$128,CT$8,FALSE),"")</f>
        <v/>
      </c>
      <c r="BM74" s="64" t="str">
        <f t="shared" si="111"/>
        <v/>
      </c>
      <c r="BN74" s="69" t="str">
        <f t="shared" ref="BN74:BN109" si="165">IFERROR(VLOOKUP(BK74,$CS$10:$DC$128,CU$8,FALSE),"")</f>
        <v/>
      </c>
      <c r="BO74" s="69" t="str">
        <f t="shared" si="49"/>
        <v/>
      </c>
      <c r="BP74" s="7" t="str">
        <f t="shared" ref="BP74:BP109" si="166">IFERROR(VLOOKUP($BK74,$CS$10:$DC$128,CW$8,FALSE),"")</f>
        <v/>
      </c>
      <c r="BQ74" s="7" t="str">
        <f t="shared" ref="BQ74:BQ109" si="167">IFERROR(VLOOKUP($BK74,$CS$10:$DC$128,CX$8,FALSE),"")</f>
        <v/>
      </c>
      <c r="BR74" s="7" t="str">
        <f t="shared" ref="BR74:BR109" si="168">IFERROR(VLOOKUP($BK74,$CS$10:$DC$128,CY$8,FALSE),"")</f>
        <v/>
      </c>
      <c r="BS74" s="110" t="str">
        <f t="shared" ref="BS74:BS109" si="169">IFERROR(VLOOKUP($BK74,$CS$10:$DC$128,CZ$8,FALSE),"")</f>
        <v/>
      </c>
      <c r="BT74" s="7" t="str">
        <f t="shared" ref="BT74:BT109" si="170">IFERROR(VLOOKUP($BK74,$CS$10:$DC$128,DA$8,FALSE),"")</f>
        <v/>
      </c>
      <c r="BU74" s="115" t="str">
        <f t="shared" ref="BU74:BU105" si="171">IF(BK74=$CS$10,$BX$12,IF(BK74="","",IF(I74="","",IF(R74=BT74,IF(Q74=BS74,IF(BR74=P74,IF(BQ74=O74,IF(BP74=N74,$BX$10,$BX$11),$BX$11),$BX$11),$BX$11),$BX$11))))</f>
        <v/>
      </c>
      <c r="BV74" s="67"/>
      <c r="CR74" s="9">
        <v>65</v>
      </c>
      <c r="CS74" s="6" t="s">
        <v>42</v>
      </c>
      <c r="CT74" s="6" t="s">
        <v>157</v>
      </c>
      <c r="CU74" s="6" t="s">
        <v>275</v>
      </c>
      <c r="CV74" s="6"/>
      <c r="CW74" s="6">
        <v>125</v>
      </c>
      <c r="CX74" s="6">
        <v>50</v>
      </c>
      <c r="CY74" s="6" t="s">
        <v>171</v>
      </c>
      <c r="CZ74" s="6">
        <v>3</v>
      </c>
      <c r="DA74" s="6">
        <v>4</v>
      </c>
      <c r="DB74" s="6"/>
      <c r="DC74" s="6"/>
      <c r="DE74" s="6">
        <v>65</v>
      </c>
      <c r="DF74" s="6">
        <v>6</v>
      </c>
      <c r="DG74" s="62">
        <v>26240</v>
      </c>
      <c r="DH74" s="63"/>
      <c r="DI74" s="6">
        <v>65</v>
      </c>
      <c r="DJ74" s="6">
        <v>6</v>
      </c>
      <c r="DK74" s="62">
        <v>26240</v>
      </c>
      <c r="DM74" s="6">
        <v>94</v>
      </c>
      <c r="DN74" s="6">
        <v>0.96</v>
      </c>
      <c r="DP74" s="53">
        <v>65</v>
      </c>
      <c r="DQ74" s="16">
        <v>0.35</v>
      </c>
    </row>
    <row r="75" spans="1:121" s="17" customFormat="1" ht="30" customHeight="1" x14ac:dyDescent="0.25">
      <c r="A75" s="104">
        <v>66</v>
      </c>
      <c r="B75" s="87"/>
      <c r="C75" s="64"/>
      <c r="D75" s="88"/>
      <c r="E75" s="82" t="str">
        <f t="shared" si="119"/>
        <v/>
      </c>
      <c r="F75" s="47" t="str">
        <f t="shared" si="120"/>
        <v/>
      </c>
      <c r="G75" s="47" t="str">
        <f t="shared" si="121"/>
        <v/>
      </c>
      <c r="H75" s="85" t="str">
        <f t="shared" si="122"/>
        <v/>
      </c>
      <c r="I75" s="87"/>
      <c r="J75" s="7" t="str">
        <f t="shared" si="123"/>
        <v/>
      </c>
      <c r="K75" s="64" t="str">
        <f t="shared" si="124"/>
        <v/>
      </c>
      <c r="L75" s="69" t="str">
        <f t="shared" si="125"/>
        <v/>
      </c>
      <c r="M75" s="69" t="str">
        <f t="shared" si="126"/>
        <v/>
      </c>
      <c r="N75" s="7" t="str">
        <f t="shared" si="127"/>
        <v/>
      </c>
      <c r="O75" s="7" t="str">
        <f t="shared" si="128"/>
        <v/>
      </c>
      <c r="P75" s="7" t="str">
        <f t="shared" si="129"/>
        <v/>
      </c>
      <c r="Q75" s="7" t="str">
        <f t="shared" si="130"/>
        <v/>
      </c>
      <c r="R75" s="114" t="str">
        <f t="shared" si="131"/>
        <v/>
      </c>
      <c r="S75" s="82"/>
      <c r="T75" s="89" t="str">
        <f t="shared" ref="T75:T109" si="172">IF(S75="Other","Please enter preferred mounting hardware","")</f>
        <v/>
      </c>
      <c r="U75" s="90"/>
      <c r="V75" s="82" t="str">
        <f t="shared" si="132"/>
        <v/>
      </c>
      <c r="W75" s="46" t="str">
        <f t="shared" si="133"/>
        <v/>
      </c>
      <c r="X75" s="34" t="str">
        <f t="shared" ref="X75:X109" si="173">R75</f>
        <v/>
      </c>
      <c r="Y75" s="46" t="str">
        <f t="shared" si="134"/>
        <v/>
      </c>
      <c r="Z75" s="86" t="str">
        <f t="shared" si="135"/>
        <v/>
      </c>
      <c r="AA75" s="86" t="str">
        <f t="shared" si="136"/>
        <v/>
      </c>
      <c r="AB75" s="86" t="str">
        <f t="shared" si="137"/>
        <v/>
      </c>
      <c r="AC75" s="86" t="str">
        <f t="shared" si="138"/>
        <v/>
      </c>
      <c r="AD75" s="86" t="str">
        <f t="shared" si="139"/>
        <v/>
      </c>
      <c r="AE75" s="86" t="str">
        <f t="shared" si="140"/>
        <v/>
      </c>
      <c r="AF75" s="86" t="str">
        <f t="shared" si="141"/>
        <v/>
      </c>
      <c r="AG75" s="86" t="str">
        <f t="shared" si="142"/>
        <v/>
      </c>
      <c r="AH75" s="86" t="str">
        <f t="shared" si="143"/>
        <v/>
      </c>
      <c r="AI75" s="86" t="str">
        <f t="shared" si="144"/>
        <v/>
      </c>
      <c r="AJ75" s="86" t="str">
        <f t="shared" si="145"/>
        <v/>
      </c>
      <c r="AK75" s="86" t="str">
        <f t="shared" si="146"/>
        <v/>
      </c>
      <c r="AL75" s="86" t="str">
        <f t="shared" si="147"/>
        <v/>
      </c>
      <c r="AM75" s="86" t="str">
        <f t="shared" si="148"/>
        <v/>
      </c>
      <c r="AN75" s="86" t="str">
        <f t="shared" si="149"/>
        <v/>
      </c>
      <c r="AO75" s="86" t="str">
        <f t="shared" si="150"/>
        <v/>
      </c>
      <c r="AP75" s="86" t="str">
        <f t="shared" si="151"/>
        <v/>
      </c>
      <c r="AQ75" s="86" t="str">
        <f t="shared" ref="AQ75:AQ109" si="174">IF(AF75="","",IF(AF75=0,IF(AG75=0,IF(AH75=0,IF(AI75=0,IF(AJ75=0,IF(AK75=0,IF(AL75=0,IF(AM75=0,IF(AN75=0,IF(AO75=0,IF(AP75=0,1,""),2),3),4),6),8),10),12),14),16),18))</f>
        <v/>
      </c>
      <c r="AR75" s="86" t="str">
        <f t="shared" si="152"/>
        <v/>
      </c>
      <c r="AS75" s="47" t="str">
        <f t="shared" si="153"/>
        <v/>
      </c>
      <c r="AT75" s="69" t="str">
        <f t="shared" si="154"/>
        <v/>
      </c>
      <c r="AU75" s="69" t="str">
        <f t="shared" si="155"/>
        <v/>
      </c>
      <c r="AV75" s="69" t="str">
        <f t="shared" si="156"/>
        <v/>
      </c>
      <c r="AW75" s="69" t="str">
        <f t="shared" ref="AW75:AW109" si="175">IFERROR(AU75/0.4,"")</f>
        <v/>
      </c>
      <c r="AX75" s="69" t="str">
        <f t="shared" ref="AX75:AX109" si="176">IFERROR(AV75/0.4,"")</f>
        <v/>
      </c>
      <c r="AY75" s="69" t="str">
        <f t="shared" si="157"/>
        <v/>
      </c>
      <c r="AZ75" s="69" t="str">
        <f t="shared" si="158"/>
        <v/>
      </c>
      <c r="BA75" s="69" t="str">
        <f t="shared" ref="BA75:BA109" si="177">IF(AU75="","",ROUNDUP(2*SQRT(AW75/PI()),3))</f>
        <v/>
      </c>
      <c r="BB75" s="69" t="str">
        <f t="shared" ref="BB75:BB109" si="178">IF(AV75="","",ROUNDUP(2*SQRT(AX75/PI()),3))</f>
        <v/>
      </c>
      <c r="BC75" s="70" t="str">
        <f t="shared" si="159"/>
        <v/>
      </c>
      <c r="BD75" s="70" t="str">
        <f t="shared" si="160"/>
        <v/>
      </c>
      <c r="BE75" s="70" t="str">
        <f t="shared" si="161"/>
        <v/>
      </c>
      <c r="BF75" s="85"/>
      <c r="BG75" s="82"/>
      <c r="BH75" s="64" t="str">
        <f t="shared" ref="BH75:BH109" si="179">IF(BG75="Other","Please enter preferred circuit breaker brand &amp; style","")</f>
        <v/>
      </c>
      <c r="BI75" s="69" t="str">
        <f t="shared" si="162"/>
        <v/>
      </c>
      <c r="BJ75" s="34" t="str">
        <f t="shared" si="163"/>
        <v/>
      </c>
      <c r="BK75" s="87"/>
      <c r="BL75" s="34" t="str">
        <f t="shared" si="164"/>
        <v/>
      </c>
      <c r="BM75" s="64" t="str">
        <f t="shared" ref="BM75:BM109" si="180">IF(BK75="","",IF(BK75="Other",$BX$14,IF(BK75="None / Pigtail","N/A",$BX$14)))</f>
        <v/>
      </c>
      <c r="BN75" s="69" t="str">
        <f t="shared" si="165"/>
        <v/>
      </c>
      <c r="BO75" s="69" t="str">
        <f t="shared" ref="BO75:BO109" si="181">IF(BN75="Blue",CONCATENATE(BK75,"-",BL75,"-",BN75),IF(BN75="Red",CONCATENATE(BK75,"-",BL75,"-",BN75),IF(BN75="Yellow",CONCATENATE(BK75,"-",BL75,"-",BN75),IF(BN75="Orange",CONCATENATE(BK75,"-",BL75,"-",BN75),IF(BK75="Other",CONCATENATE(BL75),IF(BK75="Pigtail","Pigtail",IF(BN75=" N/A",CONCATENATE(BK75,"-",BL75),"")))))))</f>
        <v/>
      </c>
      <c r="BP75" s="7" t="str">
        <f t="shared" si="166"/>
        <v/>
      </c>
      <c r="BQ75" s="7" t="str">
        <f t="shared" si="167"/>
        <v/>
      </c>
      <c r="BR75" s="7" t="str">
        <f t="shared" si="168"/>
        <v/>
      </c>
      <c r="BS75" s="110" t="str">
        <f t="shared" si="169"/>
        <v/>
      </c>
      <c r="BT75" s="7" t="str">
        <f t="shared" si="170"/>
        <v/>
      </c>
      <c r="BU75" s="115" t="str">
        <f t="shared" si="171"/>
        <v/>
      </c>
      <c r="BV75" s="67"/>
      <c r="CR75" s="9">
        <v>66</v>
      </c>
      <c r="CS75" s="6" t="s">
        <v>43</v>
      </c>
      <c r="CT75" s="6" t="s">
        <v>157</v>
      </c>
      <c r="CU75" s="6" t="s">
        <v>275</v>
      </c>
      <c r="CV75" s="6"/>
      <c r="CW75" s="6">
        <v>250</v>
      </c>
      <c r="CX75" s="6">
        <v>50</v>
      </c>
      <c r="CY75" s="6" t="s">
        <v>171</v>
      </c>
      <c r="CZ75" s="6">
        <v>3</v>
      </c>
      <c r="DA75" s="6">
        <v>4</v>
      </c>
      <c r="DB75" s="6"/>
      <c r="DC75" s="6"/>
      <c r="DE75" s="6">
        <v>66</v>
      </c>
      <c r="DF75" s="6">
        <v>4</v>
      </c>
      <c r="DG75" s="62">
        <v>41740</v>
      </c>
      <c r="DH75" s="63"/>
      <c r="DI75" s="6">
        <v>66</v>
      </c>
      <c r="DJ75" s="6">
        <v>6</v>
      </c>
      <c r="DK75" s="62">
        <v>26240</v>
      </c>
      <c r="DM75" s="6">
        <v>95</v>
      </c>
      <c r="DN75" s="6">
        <v>0.96</v>
      </c>
      <c r="DP75" s="53">
        <v>66</v>
      </c>
      <c r="DQ75" s="16">
        <v>0.35</v>
      </c>
    </row>
    <row r="76" spans="1:121" s="17" customFormat="1" ht="30" customHeight="1" x14ac:dyDescent="0.25">
      <c r="A76" s="104">
        <v>67</v>
      </c>
      <c r="B76" s="87"/>
      <c r="C76" s="64"/>
      <c r="D76" s="88"/>
      <c r="E76" s="82" t="str">
        <f t="shared" si="119"/>
        <v/>
      </c>
      <c r="F76" s="47" t="str">
        <f t="shared" si="120"/>
        <v/>
      </c>
      <c r="G76" s="47" t="str">
        <f t="shared" si="121"/>
        <v/>
      </c>
      <c r="H76" s="85" t="str">
        <f t="shared" si="122"/>
        <v/>
      </c>
      <c r="I76" s="87"/>
      <c r="J76" s="7" t="str">
        <f t="shared" si="123"/>
        <v/>
      </c>
      <c r="K76" s="64" t="str">
        <f t="shared" si="124"/>
        <v/>
      </c>
      <c r="L76" s="69" t="str">
        <f t="shared" si="125"/>
        <v/>
      </c>
      <c r="M76" s="69" t="str">
        <f t="shared" si="126"/>
        <v/>
      </c>
      <c r="N76" s="7" t="str">
        <f t="shared" si="127"/>
        <v/>
      </c>
      <c r="O76" s="7" t="str">
        <f t="shared" si="128"/>
        <v/>
      </c>
      <c r="P76" s="7" t="str">
        <f t="shared" si="129"/>
        <v/>
      </c>
      <c r="Q76" s="7" t="str">
        <f t="shared" si="130"/>
        <v/>
      </c>
      <c r="R76" s="114" t="str">
        <f t="shared" si="131"/>
        <v/>
      </c>
      <c r="S76" s="82"/>
      <c r="T76" s="89" t="str">
        <f t="shared" si="172"/>
        <v/>
      </c>
      <c r="U76" s="90"/>
      <c r="V76" s="82" t="str">
        <f t="shared" si="132"/>
        <v/>
      </c>
      <c r="W76" s="46" t="str">
        <f t="shared" si="133"/>
        <v/>
      </c>
      <c r="X76" s="34" t="str">
        <f t="shared" si="173"/>
        <v/>
      </c>
      <c r="Y76" s="46" t="str">
        <f t="shared" si="134"/>
        <v/>
      </c>
      <c r="Z76" s="86" t="str">
        <f t="shared" si="135"/>
        <v/>
      </c>
      <c r="AA76" s="86" t="str">
        <f t="shared" si="136"/>
        <v/>
      </c>
      <c r="AB76" s="86" t="str">
        <f t="shared" si="137"/>
        <v/>
      </c>
      <c r="AC76" s="86" t="str">
        <f t="shared" si="138"/>
        <v/>
      </c>
      <c r="AD76" s="86" t="str">
        <f t="shared" si="139"/>
        <v/>
      </c>
      <c r="AE76" s="86" t="str">
        <f t="shared" si="140"/>
        <v/>
      </c>
      <c r="AF76" s="86" t="str">
        <f t="shared" si="141"/>
        <v/>
      </c>
      <c r="AG76" s="86" t="str">
        <f t="shared" si="142"/>
        <v/>
      </c>
      <c r="AH76" s="86" t="str">
        <f t="shared" si="143"/>
        <v/>
      </c>
      <c r="AI76" s="86" t="str">
        <f t="shared" si="144"/>
        <v/>
      </c>
      <c r="AJ76" s="86" t="str">
        <f t="shared" si="145"/>
        <v/>
      </c>
      <c r="AK76" s="86" t="str">
        <f t="shared" si="146"/>
        <v/>
      </c>
      <c r="AL76" s="86" t="str">
        <f t="shared" si="147"/>
        <v/>
      </c>
      <c r="AM76" s="86" t="str">
        <f t="shared" si="148"/>
        <v/>
      </c>
      <c r="AN76" s="86" t="str">
        <f t="shared" si="149"/>
        <v/>
      </c>
      <c r="AO76" s="86" t="str">
        <f t="shared" si="150"/>
        <v/>
      </c>
      <c r="AP76" s="86" t="str">
        <f t="shared" si="151"/>
        <v/>
      </c>
      <c r="AQ76" s="86" t="str">
        <f t="shared" si="174"/>
        <v/>
      </c>
      <c r="AR76" s="86" t="str">
        <f t="shared" si="152"/>
        <v/>
      </c>
      <c r="AS76" s="47" t="str">
        <f t="shared" si="153"/>
        <v/>
      </c>
      <c r="AT76" s="69" t="str">
        <f t="shared" si="154"/>
        <v/>
      </c>
      <c r="AU76" s="69" t="str">
        <f t="shared" si="155"/>
        <v/>
      </c>
      <c r="AV76" s="69" t="str">
        <f t="shared" si="156"/>
        <v/>
      </c>
      <c r="AW76" s="69" t="str">
        <f t="shared" si="175"/>
        <v/>
      </c>
      <c r="AX76" s="69" t="str">
        <f t="shared" si="176"/>
        <v/>
      </c>
      <c r="AY76" s="69" t="str">
        <f t="shared" si="157"/>
        <v/>
      </c>
      <c r="AZ76" s="69" t="str">
        <f t="shared" si="158"/>
        <v/>
      </c>
      <c r="BA76" s="69" t="str">
        <f t="shared" si="177"/>
        <v/>
      </c>
      <c r="BB76" s="69" t="str">
        <f t="shared" si="178"/>
        <v/>
      </c>
      <c r="BC76" s="70" t="str">
        <f t="shared" si="159"/>
        <v/>
      </c>
      <c r="BD76" s="70" t="str">
        <f t="shared" si="160"/>
        <v/>
      </c>
      <c r="BE76" s="70" t="str">
        <f t="shared" si="161"/>
        <v/>
      </c>
      <c r="BF76" s="85"/>
      <c r="BG76" s="82"/>
      <c r="BH76" s="64" t="str">
        <f t="shared" si="179"/>
        <v/>
      </c>
      <c r="BI76" s="69" t="str">
        <f t="shared" si="162"/>
        <v/>
      </c>
      <c r="BJ76" s="34" t="str">
        <f t="shared" si="163"/>
        <v/>
      </c>
      <c r="BK76" s="87"/>
      <c r="BL76" s="34" t="str">
        <f t="shared" si="164"/>
        <v/>
      </c>
      <c r="BM76" s="64" t="str">
        <f t="shared" si="180"/>
        <v/>
      </c>
      <c r="BN76" s="69" t="str">
        <f t="shared" si="165"/>
        <v/>
      </c>
      <c r="BO76" s="69" t="str">
        <f t="shared" si="181"/>
        <v/>
      </c>
      <c r="BP76" s="7" t="str">
        <f t="shared" si="166"/>
        <v/>
      </c>
      <c r="BQ76" s="7" t="str">
        <f t="shared" si="167"/>
        <v/>
      </c>
      <c r="BR76" s="7" t="str">
        <f t="shared" si="168"/>
        <v/>
      </c>
      <c r="BS76" s="110" t="str">
        <f t="shared" si="169"/>
        <v/>
      </c>
      <c r="BT76" s="7" t="str">
        <f t="shared" si="170"/>
        <v/>
      </c>
      <c r="BU76" s="115" t="str">
        <f t="shared" si="171"/>
        <v/>
      </c>
      <c r="BV76" s="67"/>
      <c r="CR76" s="9">
        <v>67</v>
      </c>
      <c r="CS76" s="6" t="s">
        <v>44</v>
      </c>
      <c r="CT76" s="6" t="s">
        <v>157</v>
      </c>
      <c r="CU76" s="6" t="s">
        <v>275</v>
      </c>
      <c r="CV76" s="6"/>
      <c r="CW76" s="6">
        <v>277</v>
      </c>
      <c r="CX76" s="6">
        <v>50</v>
      </c>
      <c r="CY76" s="6" t="s">
        <v>171</v>
      </c>
      <c r="CZ76" s="6">
        <v>3</v>
      </c>
      <c r="DA76" s="6">
        <v>4</v>
      </c>
      <c r="DB76" s="6"/>
      <c r="DC76" s="6"/>
      <c r="DE76" s="6">
        <v>67</v>
      </c>
      <c r="DF76" s="6">
        <v>4</v>
      </c>
      <c r="DG76" s="62">
        <v>41740</v>
      </c>
      <c r="DH76" s="63"/>
      <c r="DI76" s="6">
        <v>67</v>
      </c>
      <c r="DJ76" s="6">
        <v>6</v>
      </c>
      <c r="DK76" s="62">
        <v>26240</v>
      </c>
      <c r="DM76" s="6">
        <v>96</v>
      </c>
      <c r="DN76" s="6">
        <v>0.91</v>
      </c>
      <c r="DP76" s="53">
        <v>67</v>
      </c>
      <c r="DQ76" s="16">
        <v>0.35</v>
      </c>
    </row>
    <row r="77" spans="1:121" s="17" customFormat="1" ht="30" customHeight="1" x14ac:dyDescent="0.25">
      <c r="A77" s="104">
        <v>68</v>
      </c>
      <c r="B77" s="87"/>
      <c r="C77" s="64"/>
      <c r="D77" s="88"/>
      <c r="E77" s="82" t="str">
        <f t="shared" si="119"/>
        <v/>
      </c>
      <c r="F77" s="47" t="str">
        <f t="shared" si="120"/>
        <v/>
      </c>
      <c r="G77" s="47" t="str">
        <f t="shared" si="121"/>
        <v/>
      </c>
      <c r="H77" s="85" t="str">
        <f t="shared" si="122"/>
        <v/>
      </c>
      <c r="I77" s="87"/>
      <c r="J77" s="7" t="str">
        <f t="shared" si="123"/>
        <v/>
      </c>
      <c r="K77" s="64" t="str">
        <f t="shared" si="124"/>
        <v/>
      </c>
      <c r="L77" s="69" t="str">
        <f t="shared" si="125"/>
        <v/>
      </c>
      <c r="M77" s="69" t="str">
        <f t="shared" si="126"/>
        <v/>
      </c>
      <c r="N77" s="7" t="str">
        <f t="shared" si="127"/>
        <v/>
      </c>
      <c r="O77" s="7" t="str">
        <f t="shared" si="128"/>
        <v/>
      </c>
      <c r="P77" s="7" t="str">
        <f t="shared" si="129"/>
        <v/>
      </c>
      <c r="Q77" s="7" t="str">
        <f t="shared" si="130"/>
        <v/>
      </c>
      <c r="R77" s="114" t="str">
        <f t="shared" si="131"/>
        <v/>
      </c>
      <c r="S77" s="82"/>
      <c r="T77" s="89" t="str">
        <f t="shared" si="172"/>
        <v/>
      </c>
      <c r="U77" s="90"/>
      <c r="V77" s="82" t="str">
        <f t="shared" si="132"/>
        <v/>
      </c>
      <c r="W77" s="46" t="str">
        <f t="shared" si="133"/>
        <v/>
      </c>
      <c r="X77" s="34" t="str">
        <f t="shared" si="173"/>
        <v/>
      </c>
      <c r="Y77" s="46" t="str">
        <f t="shared" si="134"/>
        <v/>
      </c>
      <c r="Z77" s="86" t="str">
        <f t="shared" si="135"/>
        <v/>
      </c>
      <c r="AA77" s="86" t="str">
        <f t="shared" si="136"/>
        <v/>
      </c>
      <c r="AB77" s="86" t="str">
        <f t="shared" si="137"/>
        <v/>
      </c>
      <c r="AC77" s="86" t="str">
        <f t="shared" si="138"/>
        <v/>
      </c>
      <c r="AD77" s="86" t="str">
        <f t="shared" si="139"/>
        <v/>
      </c>
      <c r="AE77" s="86" t="str">
        <f t="shared" si="140"/>
        <v/>
      </c>
      <c r="AF77" s="86" t="str">
        <f t="shared" si="141"/>
        <v/>
      </c>
      <c r="AG77" s="86" t="str">
        <f t="shared" si="142"/>
        <v/>
      </c>
      <c r="AH77" s="86" t="str">
        <f t="shared" si="143"/>
        <v/>
      </c>
      <c r="AI77" s="86" t="str">
        <f t="shared" si="144"/>
        <v/>
      </c>
      <c r="AJ77" s="86" t="str">
        <f t="shared" si="145"/>
        <v/>
      </c>
      <c r="AK77" s="86" t="str">
        <f t="shared" si="146"/>
        <v/>
      </c>
      <c r="AL77" s="86" t="str">
        <f t="shared" si="147"/>
        <v/>
      </c>
      <c r="AM77" s="86" t="str">
        <f t="shared" si="148"/>
        <v/>
      </c>
      <c r="AN77" s="86" t="str">
        <f t="shared" si="149"/>
        <v/>
      </c>
      <c r="AO77" s="86" t="str">
        <f t="shared" si="150"/>
        <v/>
      </c>
      <c r="AP77" s="86" t="str">
        <f t="shared" si="151"/>
        <v/>
      </c>
      <c r="AQ77" s="86" t="str">
        <f t="shared" si="174"/>
        <v/>
      </c>
      <c r="AR77" s="86" t="str">
        <f t="shared" si="152"/>
        <v/>
      </c>
      <c r="AS77" s="47" t="str">
        <f t="shared" si="153"/>
        <v/>
      </c>
      <c r="AT77" s="69" t="str">
        <f t="shared" si="154"/>
        <v/>
      </c>
      <c r="AU77" s="69" t="str">
        <f t="shared" si="155"/>
        <v/>
      </c>
      <c r="AV77" s="69" t="str">
        <f t="shared" si="156"/>
        <v/>
      </c>
      <c r="AW77" s="69" t="str">
        <f t="shared" si="175"/>
        <v/>
      </c>
      <c r="AX77" s="69" t="str">
        <f t="shared" si="176"/>
        <v/>
      </c>
      <c r="AY77" s="69" t="str">
        <f t="shared" si="157"/>
        <v/>
      </c>
      <c r="AZ77" s="69" t="str">
        <f t="shared" si="158"/>
        <v/>
      </c>
      <c r="BA77" s="69" t="str">
        <f t="shared" si="177"/>
        <v/>
      </c>
      <c r="BB77" s="69" t="str">
        <f t="shared" si="178"/>
        <v/>
      </c>
      <c r="BC77" s="70" t="str">
        <f t="shared" si="159"/>
        <v/>
      </c>
      <c r="BD77" s="70" t="str">
        <f t="shared" si="160"/>
        <v/>
      </c>
      <c r="BE77" s="70" t="str">
        <f t="shared" si="161"/>
        <v/>
      </c>
      <c r="BF77" s="85"/>
      <c r="BG77" s="82"/>
      <c r="BH77" s="64" t="str">
        <f t="shared" si="179"/>
        <v/>
      </c>
      <c r="BI77" s="69" t="str">
        <f t="shared" si="162"/>
        <v/>
      </c>
      <c r="BJ77" s="34" t="str">
        <f t="shared" si="163"/>
        <v/>
      </c>
      <c r="BK77" s="87"/>
      <c r="BL77" s="34" t="str">
        <f t="shared" si="164"/>
        <v/>
      </c>
      <c r="BM77" s="64" t="str">
        <f t="shared" si="180"/>
        <v/>
      </c>
      <c r="BN77" s="69" t="str">
        <f t="shared" si="165"/>
        <v/>
      </c>
      <c r="BO77" s="69" t="str">
        <f t="shared" si="181"/>
        <v/>
      </c>
      <c r="BP77" s="7" t="str">
        <f t="shared" si="166"/>
        <v/>
      </c>
      <c r="BQ77" s="7" t="str">
        <f t="shared" si="167"/>
        <v/>
      </c>
      <c r="BR77" s="7" t="str">
        <f t="shared" si="168"/>
        <v/>
      </c>
      <c r="BS77" s="110" t="str">
        <f t="shared" si="169"/>
        <v/>
      </c>
      <c r="BT77" s="7" t="str">
        <f t="shared" si="170"/>
        <v/>
      </c>
      <c r="BU77" s="115" t="str">
        <f t="shared" si="171"/>
        <v/>
      </c>
      <c r="BV77" s="67"/>
      <c r="CR77" s="9">
        <v>68</v>
      </c>
      <c r="CS77" s="6" t="s">
        <v>45</v>
      </c>
      <c r="CT77" s="6" t="s">
        <v>157</v>
      </c>
      <c r="CU77" s="6" t="s">
        <v>275</v>
      </c>
      <c r="CV77" s="6"/>
      <c r="CW77" s="6">
        <v>480</v>
      </c>
      <c r="CX77" s="6">
        <v>50</v>
      </c>
      <c r="CY77" s="6" t="s">
        <v>171</v>
      </c>
      <c r="CZ77" s="6">
        <v>3</v>
      </c>
      <c r="DA77" s="6">
        <v>4</v>
      </c>
      <c r="DB77" s="6"/>
      <c r="DC77" s="6"/>
      <c r="DE77" s="6">
        <v>68</v>
      </c>
      <c r="DF77" s="6">
        <v>4</v>
      </c>
      <c r="DG77" s="62">
        <v>41740</v>
      </c>
      <c r="DH77" s="63"/>
      <c r="DI77" s="6">
        <v>68</v>
      </c>
      <c r="DJ77" s="6">
        <v>6</v>
      </c>
      <c r="DK77" s="62">
        <v>26240</v>
      </c>
      <c r="DM77" s="6">
        <v>97</v>
      </c>
      <c r="DN77" s="6">
        <v>0.91</v>
      </c>
      <c r="DP77" s="53">
        <v>68</v>
      </c>
      <c r="DQ77" s="16">
        <v>0.35</v>
      </c>
    </row>
    <row r="78" spans="1:121" s="17" customFormat="1" ht="30" customHeight="1" x14ac:dyDescent="0.25">
      <c r="A78" s="104">
        <v>69</v>
      </c>
      <c r="B78" s="87"/>
      <c r="C78" s="64"/>
      <c r="D78" s="88"/>
      <c r="E78" s="82" t="str">
        <f t="shared" si="119"/>
        <v/>
      </c>
      <c r="F78" s="47" t="str">
        <f t="shared" si="120"/>
        <v/>
      </c>
      <c r="G78" s="47" t="str">
        <f t="shared" si="121"/>
        <v/>
      </c>
      <c r="H78" s="85" t="str">
        <f t="shared" si="122"/>
        <v/>
      </c>
      <c r="I78" s="87"/>
      <c r="J78" s="7" t="str">
        <f t="shared" si="123"/>
        <v/>
      </c>
      <c r="K78" s="64" t="str">
        <f t="shared" si="124"/>
        <v/>
      </c>
      <c r="L78" s="69" t="str">
        <f t="shared" si="125"/>
        <v/>
      </c>
      <c r="M78" s="69" t="str">
        <f t="shared" si="126"/>
        <v/>
      </c>
      <c r="N78" s="7" t="str">
        <f t="shared" si="127"/>
        <v/>
      </c>
      <c r="O78" s="7" t="str">
        <f t="shared" si="128"/>
        <v/>
      </c>
      <c r="P78" s="7" t="str">
        <f t="shared" si="129"/>
        <v/>
      </c>
      <c r="Q78" s="7" t="str">
        <f t="shared" si="130"/>
        <v/>
      </c>
      <c r="R78" s="114" t="str">
        <f t="shared" si="131"/>
        <v/>
      </c>
      <c r="S78" s="82"/>
      <c r="T78" s="89" t="str">
        <f t="shared" si="172"/>
        <v/>
      </c>
      <c r="U78" s="90"/>
      <c r="V78" s="82" t="str">
        <f t="shared" si="132"/>
        <v/>
      </c>
      <c r="W78" s="46" t="str">
        <f t="shared" si="133"/>
        <v/>
      </c>
      <c r="X78" s="34" t="str">
        <f t="shared" si="173"/>
        <v/>
      </c>
      <c r="Y78" s="46" t="str">
        <f t="shared" si="134"/>
        <v/>
      </c>
      <c r="Z78" s="86" t="str">
        <f t="shared" si="135"/>
        <v/>
      </c>
      <c r="AA78" s="86" t="str">
        <f t="shared" si="136"/>
        <v/>
      </c>
      <c r="AB78" s="86" t="str">
        <f t="shared" si="137"/>
        <v/>
      </c>
      <c r="AC78" s="86" t="str">
        <f t="shared" si="138"/>
        <v/>
      </c>
      <c r="AD78" s="86" t="str">
        <f t="shared" si="139"/>
        <v/>
      </c>
      <c r="AE78" s="86" t="str">
        <f t="shared" si="140"/>
        <v/>
      </c>
      <c r="AF78" s="86" t="str">
        <f t="shared" si="141"/>
        <v/>
      </c>
      <c r="AG78" s="86" t="str">
        <f t="shared" si="142"/>
        <v/>
      </c>
      <c r="AH78" s="86" t="str">
        <f t="shared" si="143"/>
        <v/>
      </c>
      <c r="AI78" s="86" t="str">
        <f t="shared" si="144"/>
        <v/>
      </c>
      <c r="AJ78" s="86" t="str">
        <f t="shared" si="145"/>
        <v/>
      </c>
      <c r="AK78" s="86" t="str">
        <f t="shared" si="146"/>
        <v/>
      </c>
      <c r="AL78" s="86" t="str">
        <f t="shared" si="147"/>
        <v/>
      </c>
      <c r="AM78" s="86" t="str">
        <f t="shared" si="148"/>
        <v/>
      </c>
      <c r="AN78" s="86" t="str">
        <f t="shared" si="149"/>
        <v/>
      </c>
      <c r="AO78" s="86" t="str">
        <f t="shared" si="150"/>
        <v/>
      </c>
      <c r="AP78" s="86" t="str">
        <f t="shared" si="151"/>
        <v/>
      </c>
      <c r="AQ78" s="86" t="str">
        <f t="shared" si="174"/>
        <v/>
      </c>
      <c r="AR78" s="86" t="str">
        <f t="shared" si="152"/>
        <v/>
      </c>
      <c r="AS78" s="47" t="str">
        <f t="shared" si="153"/>
        <v/>
      </c>
      <c r="AT78" s="69" t="str">
        <f t="shared" si="154"/>
        <v/>
      </c>
      <c r="AU78" s="69" t="str">
        <f t="shared" si="155"/>
        <v/>
      </c>
      <c r="AV78" s="69" t="str">
        <f t="shared" si="156"/>
        <v/>
      </c>
      <c r="AW78" s="69" t="str">
        <f t="shared" si="175"/>
        <v/>
      </c>
      <c r="AX78" s="69" t="str">
        <f t="shared" si="176"/>
        <v/>
      </c>
      <c r="AY78" s="69" t="str">
        <f t="shared" si="157"/>
        <v/>
      </c>
      <c r="AZ78" s="69" t="str">
        <f t="shared" si="158"/>
        <v/>
      </c>
      <c r="BA78" s="69" t="str">
        <f t="shared" si="177"/>
        <v/>
      </c>
      <c r="BB78" s="69" t="str">
        <f t="shared" si="178"/>
        <v/>
      </c>
      <c r="BC78" s="70" t="str">
        <f t="shared" si="159"/>
        <v/>
      </c>
      <c r="BD78" s="70" t="str">
        <f t="shared" si="160"/>
        <v/>
      </c>
      <c r="BE78" s="70" t="str">
        <f t="shared" si="161"/>
        <v/>
      </c>
      <c r="BF78" s="85"/>
      <c r="BG78" s="82"/>
      <c r="BH78" s="64" t="str">
        <f t="shared" si="179"/>
        <v/>
      </c>
      <c r="BI78" s="69" t="str">
        <f t="shared" si="162"/>
        <v/>
      </c>
      <c r="BJ78" s="34" t="str">
        <f t="shared" si="163"/>
        <v/>
      </c>
      <c r="BK78" s="87"/>
      <c r="BL78" s="34" t="str">
        <f t="shared" si="164"/>
        <v/>
      </c>
      <c r="BM78" s="64" t="str">
        <f t="shared" si="180"/>
        <v/>
      </c>
      <c r="BN78" s="69" t="str">
        <f t="shared" si="165"/>
        <v/>
      </c>
      <c r="BO78" s="69" t="str">
        <f t="shared" si="181"/>
        <v/>
      </c>
      <c r="BP78" s="7" t="str">
        <f t="shared" si="166"/>
        <v/>
      </c>
      <c r="BQ78" s="7" t="str">
        <f t="shared" si="167"/>
        <v/>
      </c>
      <c r="BR78" s="7" t="str">
        <f t="shared" si="168"/>
        <v/>
      </c>
      <c r="BS78" s="110" t="str">
        <f t="shared" si="169"/>
        <v/>
      </c>
      <c r="BT78" s="7" t="str">
        <f t="shared" si="170"/>
        <v/>
      </c>
      <c r="BU78" s="115" t="str">
        <f t="shared" si="171"/>
        <v/>
      </c>
      <c r="BV78" s="67"/>
      <c r="CR78" s="9">
        <v>69</v>
      </c>
      <c r="CS78" s="6" t="s">
        <v>46</v>
      </c>
      <c r="CT78" s="6" t="s">
        <v>157</v>
      </c>
      <c r="CU78" s="6" t="s">
        <v>275</v>
      </c>
      <c r="CV78" s="6"/>
      <c r="CW78" s="6">
        <v>600</v>
      </c>
      <c r="CX78" s="6">
        <v>50</v>
      </c>
      <c r="CY78" s="6" t="s">
        <v>171</v>
      </c>
      <c r="CZ78" s="6">
        <v>3</v>
      </c>
      <c r="DA78" s="6">
        <v>4</v>
      </c>
      <c r="DB78" s="6"/>
      <c r="DC78" s="6"/>
      <c r="DE78" s="6">
        <v>69</v>
      </c>
      <c r="DF78" s="6">
        <v>4</v>
      </c>
      <c r="DG78" s="62">
        <v>41740</v>
      </c>
      <c r="DH78" s="63"/>
      <c r="DI78" s="6">
        <v>69</v>
      </c>
      <c r="DJ78" s="6">
        <v>6</v>
      </c>
      <c r="DK78" s="62">
        <v>26240</v>
      </c>
      <c r="DM78" s="6">
        <v>98</v>
      </c>
      <c r="DN78" s="6">
        <v>0.91</v>
      </c>
      <c r="DP78" s="53">
        <v>69</v>
      </c>
      <c r="DQ78" s="16">
        <v>0.35</v>
      </c>
    </row>
    <row r="79" spans="1:121" s="17" customFormat="1" ht="30" customHeight="1" x14ac:dyDescent="0.25">
      <c r="A79" s="104">
        <v>70</v>
      </c>
      <c r="B79" s="87"/>
      <c r="C79" s="64"/>
      <c r="D79" s="88"/>
      <c r="E79" s="82" t="str">
        <f t="shared" si="119"/>
        <v/>
      </c>
      <c r="F79" s="47" t="str">
        <f t="shared" si="120"/>
        <v/>
      </c>
      <c r="G79" s="47" t="str">
        <f t="shared" si="121"/>
        <v/>
      </c>
      <c r="H79" s="85" t="str">
        <f t="shared" si="122"/>
        <v/>
      </c>
      <c r="I79" s="87"/>
      <c r="J79" s="7" t="str">
        <f t="shared" si="123"/>
        <v/>
      </c>
      <c r="K79" s="64" t="str">
        <f t="shared" si="124"/>
        <v/>
      </c>
      <c r="L79" s="69" t="str">
        <f t="shared" si="125"/>
        <v/>
      </c>
      <c r="M79" s="69" t="str">
        <f t="shared" si="126"/>
        <v/>
      </c>
      <c r="N79" s="7" t="str">
        <f t="shared" si="127"/>
        <v/>
      </c>
      <c r="O79" s="7" t="str">
        <f t="shared" si="128"/>
        <v/>
      </c>
      <c r="P79" s="7" t="str">
        <f t="shared" si="129"/>
        <v/>
      </c>
      <c r="Q79" s="7" t="str">
        <f t="shared" si="130"/>
        <v/>
      </c>
      <c r="R79" s="114" t="str">
        <f t="shared" si="131"/>
        <v/>
      </c>
      <c r="S79" s="82"/>
      <c r="T79" s="89" t="str">
        <f t="shared" si="172"/>
        <v/>
      </c>
      <c r="U79" s="90"/>
      <c r="V79" s="82" t="str">
        <f t="shared" si="132"/>
        <v/>
      </c>
      <c r="W79" s="46" t="str">
        <f t="shared" si="133"/>
        <v/>
      </c>
      <c r="X79" s="34" t="str">
        <f t="shared" si="173"/>
        <v/>
      </c>
      <c r="Y79" s="46" t="str">
        <f t="shared" si="134"/>
        <v/>
      </c>
      <c r="Z79" s="86" t="str">
        <f t="shared" si="135"/>
        <v/>
      </c>
      <c r="AA79" s="86" t="str">
        <f t="shared" si="136"/>
        <v/>
      </c>
      <c r="AB79" s="86" t="str">
        <f t="shared" si="137"/>
        <v/>
      </c>
      <c r="AC79" s="86" t="str">
        <f t="shared" si="138"/>
        <v/>
      </c>
      <c r="AD79" s="86" t="str">
        <f t="shared" si="139"/>
        <v/>
      </c>
      <c r="AE79" s="86" t="str">
        <f t="shared" si="140"/>
        <v/>
      </c>
      <c r="AF79" s="86" t="str">
        <f t="shared" si="141"/>
        <v/>
      </c>
      <c r="AG79" s="86" t="str">
        <f t="shared" si="142"/>
        <v/>
      </c>
      <c r="AH79" s="86" t="str">
        <f t="shared" si="143"/>
        <v/>
      </c>
      <c r="AI79" s="86" t="str">
        <f t="shared" si="144"/>
        <v/>
      </c>
      <c r="AJ79" s="86" t="str">
        <f t="shared" si="145"/>
        <v/>
      </c>
      <c r="AK79" s="86" t="str">
        <f t="shared" si="146"/>
        <v/>
      </c>
      <c r="AL79" s="86" t="str">
        <f t="shared" si="147"/>
        <v/>
      </c>
      <c r="AM79" s="86" t="str">
        <f t="shared" si="148"/>
        <v/>
      </c>
      <c r="AN79" s="86" t="str">
        <f t="shared" si="149"/>
        <v/>
      </c>
      <c r="AO79" s="86" t="str">
        <f t="shared" si="150"/>
        <v/>
      </c>
      <c r="AP79" s="86" t="str">
        <f t="shared" si="151"/>
        <v/>
      </c>
      <c r="AQ79" s="86" t="str">
        <f t="shared" si="174"/>
        <v/>
      </c>
      <c r="AR79" s="86" t="str">
        <f t="shared" si="152"/>
        <v/>
      </c>
      <c r="AS79" s="47" t="str">
        <f t="shared" si="153"/>
        <v/>
      </c>
      <c r="AT79" s="69" t="str">
        <f t="shared" si="154"/>
        <v/>
      </c>
      <c r="AU79" s="69" t="str">
        <f t="shared" si="155"/>
        <v/>
      </c>
      <c r="AV79" s="69" t="str">
        <f t="shared" si="156"/>
        <v/>
      </c>
      <c r="AW79" s="69" t="str">
        <f t="shared" si="175"/>
        <v/>
      </c>
      <c r="AX79" s="69" t="str">
        <f t="shared" si="176"/>
        <v/>
      </c>
      <c r="AY79" s="69" t="str">
        <f t="shared" si="157"/>
        <v/>
      </c>
      <c r="AZ79" s="69" t="str">
        <f t="shared" si="158"/>
        <v/>
      </c>
      <c r="BA79" s="69" t="str">
        <f t="shared" si="177"/>
        <v/>
      </c>
      <c r="BB79" s="69" t="str">
        <f t="shared" si="178"/>
        <v/>
      </c>
      <c r="BC79" s="70" t="str">
        <f t="shared" si="159"/>
        <v/>
      </c>
      <c r="BD79" s="70" t="str">
        <f t="shared" si="160"/>
        <v/>
      </c>
      <c r="BE79" s="70" t="str">
        <f t="shared" si="161"/>
        <v/>
      </c>
      <c r="BF79" s="85"/>
      <c r="BG79" s="82"/>
      <c r="BH79" s="64" t="str">
        <f t="shared" si="179"/>
        <v/>
      </c>
      <c r="BI79" s="69" t="str">
        <f t="shared" si="162"/>
        <v/>
      </c>
      <c r="BJ79" s="34" t="str">
        <f t="shared" si="163"/>
        <v/>
      </c>
      <c r="BK79" s="87"/>
      <c r="BL79" s="34" t="str">
        <f t="shared" si="164"/>
        <v/>
      </c>
      <c r="BM79" s="64" t="str">
        <f t="shared" si="180"/>
        <v/>
      </c>
      <c r="BN79" s="69" t="str">
        <f t="shared" si="165"/>
        <v/>
      </c>
      <c r="BO79" s="69" t="str">
        <f t="shared" si="181"/>
        <v/>
      </c>
      <c r="BP79" s="7" t="str">
        <f t="shared" si="166"/>
        <v/>
      </c>
      <c r="BQ79" s="7" t="str">
        <f t="shared" si="167"/>
        <v/>
      </c>
      <c r="BR79" s="7" t="str">
        <f t="shared" si="168"/>
        <v/>
      </c>
      <c r="BS79" s="110" t="str">
        <f t="shared" si="169"/>
        <v/>
      </c>
      <c r="BT79" s="7" t="str">
        <f t="shared" si="170"/>
        <v/>
      </c>
      <c r="BU79" s="115" t="str">
        <f t="shared" si="171"/>
        <v/>
      </c>
      <c r="BV79" s="67"/>
      <c r="CR79" s="9">
        <v>70</v>
      </c>
      <c r="CS79" s="6" t="s">
        <v>47</v>
      </c>
      <c r="CT79" s="6" t="s">
        <v>157</v>
      </c>
      <c r="CU79" s="6" t="s">
        <v>275</v>
      </c>
      <c r="CV79" s="6"/>
      <c r="CW79" s="6">
        <v>600</v>
      </c>
      <c r="CX79" s="6">
        <v>50</v>
      </c>
      <c r="CY79" s="6" t="s">
        <v>170</v>
      </c>
      <c r="CZ79" s="6">
        <v>2</v>
      </c>
      <c r="DA79" s="6">
        <v>3</v>
      </c>
      <c r="DB79" s="6"/>
      <c r="DC79" s="6"/>
      <c r="DE79" s="6">
        <v>70</v>
      </c>
      <c r="DF79" s="6">
        <v>4</v>
      </c>
      <c r="DG79" s="62">
        <v>41740</v>
      </c>
      <c r="DH79" s="63"/>
      <c r="DI79" s="6">
        <v>70</v>
      </c>
      <c r="DJ79" s="6">
        <v>6</v>
      </c>
      <c r="DK79" s="62">
        <v>26240</v>
      </c>
      <c r="DM79" s="6">
        <v>99</v>
      </c>
      <c r="DN79" s="6">
        <v>0.91</v>
      </c>
      <c r="DP79" s="53">
        <v>70</v>
      </c>
      <c r="DQ79" s="16">
        <v>0.35</v>
      </c>
    </row>
    <row r="80" spans="1:121" s="17" customFormat="1" ht="30" customHeight="1" x14ac:dyDescent="0.25">
      <c r="A80" s="104">
        <v>71</v>
      </c>
      <c r="B80" s="87"/>
      <c r="C80" s="64"/>
      <c r="D80" s="88"/>
      <c r="E80" s="82" t="str">
        <f t="shared" si="119"/>
        <v/>
      </c>
      <c r="F80" s="47" t="str">
        <f t="shared" si="120"/>
        <v/>
      </c>
      <c r="G80" s="47" t="str">
        <f t="shared" si="121"/>
        <v/>
      </c>
      <c r="H80" s="85" t="str">
        <f t="shared" si="122"/>
        <v/>
      </c>
      <c r="I80" s="87"/>
      <c r="J80" s="7" t="str">
        <f t="shared" si="123"/>
        <v/>
      </c>
      <c r="K80" s="64" t="str">
        <f t="shared" si="124"/>
        <v/>
      </c>
      <c r="L80" s="69" t="str">
        <f t="shared" si="125"/>
        <v/>
      </c>
      <c r="M80" s="69" t="str">
        <f t="shared" si="126"/>
        <v/>
      </c>
      <c r="N80" s="7" t="str">
        <f t="shared" si="127"/>
        <v/>
      </c>
      <c r="O80" s="7" t="str">
        <f t="shared" si="128"/>
        <v/>
      </c>
      <c r="P80" s="7" t="str">
        <f t="shared" si="129"/>
        <v/>
      </c>
      <c r="Q80" s="7" t="str">
        <f t="shared" si="130"/>
        <v/>
      </c>
      <c r="R80" s="114" t="str">
        <f t="shared" si="131"/>
        <v/>
      </c>
      <c r="S80" s="82"/>
      <c r="T80" s="89" t="str">
        <f t="shared" si="172"/>
        <v/>
      </c>
      <c r="U80" s="90"/>
      <c r="V80" s="82" t="str">
        <f t="shared" si="132"/>
        <v/>
      </c>
      <c r="W80" s="46" t="str">
        <f t="shared" si="133"/>
        <v/>
      </c>
      <c r="X80" s="34" t="str">
        <f t="shared" si="173"/>
        <v/>
      </c>
      <c r="Y80" s="46" t="str">
        <f t="shared" si="134"/>
        <v/>
      </c>
      <c r="Z80" s="86" t="str">
        <f t="shared" si="135"/>
        <v/>
      </c>
      <c r="AA80" s="86" t="str">
        <f t="shared" si="136"/>
        <v/>
      </c>
      <c r="AB80" s="86" t="str">
        <f t="shared" si="137"/>
        <v/>
      </c>
      <c r="AC80" s="86" t="str">
        <f t="shared" si="138"/>
        <v/>
      </c>
      <c r="AD80" s="86" t="str">
        <f t="shared" si="139"/>
        <v/>
      </c>
      <c r="AE80" s="86" t="str">
        <f t="shared" si="140"/>
        <v/>
      </c>
      <c r="AF80" s="86" t="str">
        <f t="shared" si="141"/>
        <v/>
      </c>
      <c r="AG80" s="86" t="str">
        <f t="shared" si="142"/>
        <v/>
      </c>
      <c r="AH80" s="86" t="str">
        <f t="shared" si="143"/>
        <v/>
      </c>
      <c r="AI80" s="86" t="str">
        <f t="shared" si="144"/>
        <v/>
      </c>
      <c r="AJ80" s="86" t="str">
        <f t="shared" si="145"/>
        <v/>
      </c>
      <c r="AK80" s="86" t="str">
        <f t="shared" si="146"/>
        <v/>
      </c>
      <c r="AL80" s="86" t="str">
        <f t="shared" si="147"/>
        <v/>
      </c>
      <c r="AM80" s="86" t="str">
        <f t="shared" si="148"/>
        <v/>
      </c>
      <c r="AN80" s="86" t="str">
        <f t="shared" si="149"/>
        <v/>
      </c>
      <c r="AO80" s="86" t="str">
        <f t="shared" si="150"/>
        <v/>
      </c>
      <c r="AP80" s="86" t="str">
        <f t="shared" si="151"/>
        <v/>
      </c>
      <c r="AQ80" s="86" t="str">
        <f t="shared" si="174"/>
        <v/>
      </c>
      <c r="AR80" s="86" t="str">
        <f t="shared" si="152"/>
        <v/>
      </c>
      <c r="AS80" s="47" t="str">
        <f t="shared" si="153"/>
        <v/>
      </c>
      <c r="AT80" s="69" t="str">
        <f t="shared" si="154"/>
        <v/>
      </c>
      <c r="AU80" s="69" t="str">
        <f t="shared" si="155"/>
        <v/>
      </c>
      <c r="AV80" s="69" t="str">
        <f t="shared" si="156"/>
        <v/>
      </c>
      <c r="AW80" s="69" t="str">
        <f t="shared" si="175"/>
        <v/>
      </c>
      <c r="AX80" s="69" t="str">
        <f t="shared" si="176"/>
        <v/>
      </c>
      <c r="AY80" s="69" t="str">
        <f t="shared" si="157"/>
        <v/>
      </c>
      <c r="AZ80" s="69" t="str">
        <f t="shared" si="158"/>
        <v/>
      </c>
      <c r="BA80" s="69" t="str">
        <f t="shared" si="177"/>
        <v/>
      </c>
      <c r="BB80" s="69" t="str">
        <f t="shared" si="178"/>
        <v/>
      </c>
      <c r="BC80" s="70" t="str">
        <f t="shared" si="159"/>
        <v/>
      </c>
      <c r="BD80" s="70" t="str">
        <f t="shared" si="160"/>
        <v/>
      </c>
      <c r="BE80" s="70" t="str">
        <f t="shared" si="161"/>
        <v/>
      </c>
      <c r="BF80" s="85"/>
      <c r="BG80" s="82"/>
      <c r="BH80" s="64" t="str">
        <f t="shared" si="179"/>
        <v/>
      </c>
      <c r="BI80" s="69" t="str">
        <f t="shared" si="162"/>
        <v/>
      </c>
      <c r="BJ80" s="34" t="str">
        <f t="shared" si="163"/>
        <v/>
      </c>
      <c r="BK80" s="87"/>
      <c r="BL80" s="34" t="str">
        <f t="shared" si="164"/>
        <v/>
      </c>
      <c r="BM80" s="64" t="str">
        <f t="shared" si="180"/>
        <v/>
      </c>
      <c r="BN80" s="69" t="str">
        <f t="shared" si="165"/>
        <v/>
      </c>
      <c r="BO80" s="69" t="str">
        <f t="shared" si="181"/>
        <v/>
      </c>
      <c r="BP80" s="7" t="str">
        <f t="shared" si="166"/>
        <v/>
      </c>
      <c r="BQ80" s="7" t="str">
        <f t="shared" si="167"/>
        <v/>
      </c>
      <c r="BR80" s="7" t="str">
        <f t="shared" si="168"/>
        <v/>
      </c>
      <c r="BS80" s="110" t="str">
        <f t="shared" si="169"/>
        <v/>
      </c>
      <c r="BT80" s="7" t="str">
        <f t="shared" si="170"/>
        <v/>
      </c>
      <c r="BU80" s="115" t="str">
        <f t="shared" si="171"/>
        <v/>
      </c>
      <c r="BV80" s="67"/>
      <c r="CR80" s="9">
        <v>71</v>
      </c>
      <c r="CS80" s="6" t="s">
        <v>48</v>
      </c>
      <c r="CT80" s="6" t="s">
        <v>157</v>
      </c>
      <c r="CU80" s="6" t="s">
        <v>275</v>
      </c>
      <c r="CV80" s="6"/>
      <c r="CW80" s="6">
        <v>125</v>
      </c>
      <c r="CX80" s="6">
        <v>50</v>
      </c>
      <c r="CY80" s="6" t="s">
        <v>170</v>
      </c>
      <c r="CZ80" s="6">
        <v>2</v>
      </c>
      <c r="DA80" s="6">
        <v>3</v>
      </c>
      <c r="DB80" s="6"/>
      <c r="DC80" s="6"/>
      <c r="DE80" s="6">
        <v>71</v>
      </c>
      <c r="DF80" s="6">
        <v>4</v>
      </c>
      <c r="DG80" s="62">
        <v>41740</v>
      </c>
      <c r="DH80" s="63"/>
      <c r="DI80" s="6">
        <v>71</v>
      </c>
      <c r="DJ80" s="6">
        <v>6</v>
      </c>
      <c r="DK80" s="62">
        <v>26240</v>
      </c>
      <c r="DM80" s="6">
        <v>100</v>
      </c>
      <c r="DN80" s="6">
        <v>0.91</v>
      </c>
      <c r="DP80" s="53">
        <v>71</v>
      </c>
      <c r="DQ80" s="16">
        <v>0.35</v>
      </c>
    </row>
    <row r="81" spans="1:121" s="17" customFormat="1" ht="30" customHeight="1" x14ac:dyDescent="0.25">
      <c r="A81" s="104">
        <v>72</v>
      </c>
      <c r="B81" s="87"/>
      <c r="C81" s="64"/>
      <c r="D81" s="88"/>
      <c r="E81" s="82" t="str">
        <f t="shared" si="119"/>
        <v/>
      </c>
      <c r="F81" s="47" t="str">
        <f t="shared" si="120"/>
        <v/>
      </c>
      <c r="G81" s="47" t="str">
        <f t="shared" si="121"/>
        <v/>
      </c>
      <c r="H81" s="85" t="str">
        <f t="shared" si="122"/>
        <v/>
      </c>
      <c r="I81" s="87"/>
      <c r="J81" s="7" t="str">
        <f t="shared" si="123"/>
        <v/>
      </c>
      <c r="K81" s="64" t="str">
        <f t="shared" si="124"/>
        <v/>
      </c>
      <c r="L81" s="69" t="str">
        <f t="shared" si="125"/>
        <v/>
      </c>
      <c r="M81" s="69" t="str">
        <f t="shared" si="126"/>
        <v/>
      </c>
      <c r="N81" s="7" t="str">
        <f t="shared" si="127"/>
        <v/>
      </c>
      <c r="O81" s="7" t="str">
        <f t="shared" si="128"/>
        <v/>
      </c>
      <c r="P81" s="7" t="str">
        <f t="shared" si="129"/>
        <v/>
      </c>
      <c r="Q81" s="7" t="str">
        <f t="shared" si="130"/>
        <v/>
      </c>
      <c r="R81" s="114" t="str">
        <f t="shared" si="131"/>
        <v/>
      </c>
      <c r="S81" s="82"/>
      <c r="T81" s="89" t="str">
        <f t="shared" si="172"/>
        <v/>
      </c>
      <c r="U81" s="90"/>
      <c r="V81" s="82" t="str">
        <f t="shared" si="132"/>
        <v/>
      </c>
      <c r="W81" s="46" t="str">
        <f t="shared" si="133"/>
        <v/>
      </c>
      <c r="X81" s="34" t="str">
        <f t="shared" si="173"/>
        <v/>
      </c>
      <c r="Y81" s="46" t="str">
        <f t="shared" si="134"/>
        <v/>
      </c>
      <c r="Z81" s="86" t="str">
        <f t="shared" si="135"/>
        <v/>
      </c>
      <c r="AA81" s="86" t="str">
        <f t="shared" si="136"/>
        <v/>
      </c>
      <c r="AB81" s="86" t="str">
        <f t="shared" si="137"/>
        <v/>
      </c>
      <c r="AC81" s="86" t="str">
        <f t="shared" si="138"/>
        <v/>
      </c>
      <c r="AD81" s="86" t="str">
        <f t="shared" si="139"/>
        <v/>
      </c>
      <c r="AE81" s="86" t="str">
        <f t="shared" si="140"/>
        <v/>
      </c>
      <c r="AF81" s="86" t="str">
        <f t="shared" si="141"/>
        <v/>
      </c>
      <c r="AG81" s="86" t="str">
        <f t="shared" si="142"/>
        <v/>
      </c>
      <c r="AH81" s="86" t="str">
        <f t="shared" si="143"/>
        <v/>
      </c>
      <c r="AI81" s="86" t="str">
        <f t="shared" si="144"/>
        <v/>
      </c>
      <c r="AJ81" s="86" t="str">
        <f t="shared" si="145"/>
        <v/>
      </c>
      <c r="AK81" s="86" t="str">
        <f t="shared" si="146"/>
        <v/>
      </c>
      <c r="AL81" s="86" t="str">
        <f t="shared" si="147"/>
        <v/>
      </c>
      <c r="AM81" s="86" t="str">
        <f t="shared" si="148"/>
        <v/>
      </c>
      <c r="AN81" s="86" t="str">
        <f t="shared" si="149"/>
        <v/>
      </c>
      <c r="AO81" s="86" t="str">
        <f t="shared" si="150"/>
        <v/>
      </c>
      <c r="AP81" s="86" t="str">
        <f t="shared" si="151"/>
        <v/>
      </c>
      <c r="AQ81" s="86" t="str">
        <f t="shared" si="174"/>
        <v/>
      </c>
      <c r="AR81" s="86" t="str">
        <f t="shared" si="152"/>
        <v/>
      </c>
      <c r="AS81" s="47" t="str">
        <f t="shared" si="153"/>
        <v/>
      </c>
      <c r="AT81" s="69" t="str">
        <f t="shared" si="154"/>
        <v/>
      </c>
      <c r="AU81" s="69" t="str">
        <f t="shared" si="155"/>
        <v/>
      </c>
      <c r="AV81" s="69" t="str">
        <f t="shared" si="156"/>
        <v/>
      </c>
      <c r="AW81" s="69" t="str">
        <f t="shared" si="175"/>
        <v/>
      </c>
      <c r="AX81" s="69" t="str">
        <f t="shared" si="176"/>
        <v/>
      </c>
      <c r="AY81" s="69" t="str">
        <f t="shared" si="157"/>
        <v/>
      </c>
      <c r="AZ81" s="69" t="str">
        <f t="shared" si="158"/>
        <v/>
      </c>
      <c r="BA81" s="69" t="str">
        <f t="shared" si="177"/>
        <v/>
      </c>
      <c r="BB81" s="69" t="str">
        <f t="shared" si="178"/>
        <v/>
      </c>
      <c r="BC81" s="70" t="str">
        <f t="shared" si="159"/>
        <v/>
      </c>
      <c r="BD81" s="70" t="str">
        <f t="shared" si="160"/>
        <v/>
      </c>
      <c r="BE81" s="70" t="str">
        <f t="shared" si="161"/>
        <v/>
      </c>
      <c r="BF81" s="85"/>
      <c r="BG81" s="82"/>
      <c r="BH81" s="64" t="str">
        <f t="shared" si="179"/>
        <v/>
      </c>
      <c r="BI81" s="69" t="str">
        <f t="shared" si="162"/>
        <v/>
      </c>
      <c r="BJ81" s="34" t="str">
        <f t="shared" si="163"/>
        <v/>
      </c>
      <c r="BK81" s="87"/>
      <c r="BL81" s="34" t="str">
        <f t="shared" si="164"/>
        <v/>
      </c>
      <c r="BM81" s="64" t="str">
        <f t="shared" si="180"/>
        <v/>
      </c>
      <c r="BN81" s="69" t="str">
        <f t="shared" si="165"/>
        <v/>
      </c>
      <c r="BO81" s="69" t="str">
        <f t="shared" si="181"/>
        <v/>
      </c>
      <c r="BP81" s="7" t="str">
        <f t="shared" si="166"/>
        <v/>
      </c>
      <c r="BQ81" s="7" t="str">
        <f t="shared" si="167"/>
        <v/>
      </c>
      <c r="BR81" s="7" t="str">
        <f t="shared" si="168"/>
        <v/>
      </c>
      <c r="BS81" s="110" t="str">
        <f t="shared" si="169"/>
        <v/>
      </c>
      <c r="BT81" s="7" t="str">
        <f t="shared" si="170"/>
        <v/>
      </c>
      <c r="BU81" s="115" t="str">
        <f t="shared" si="171"/>
        <v/>
      </c>
      <c r="BV81" s="67"/>
      <c r="CR81" s="9">
        <v>72</v>
      </c>
      <c r="CS81" s="6" t="s">
        <v>49</v>
      </c>
      <c r="CT81" s="6" t="s">
        <v>157</v>
      </c>
      <c r="CU81" s="6" t="s">
        <v>275</v>
      </c>
      <c r="CV81" s="6"/>
      <c r="CW81" s="6">
        <v>250</v>
      </c>
      <c r="CX81" s="6">
        <v>50</v>
      </c>
      <c r="CY81" s="6" t="s">
        <v>170</v>
      </c>
      <c r="CZ81" s="6">
        <v>2</v>
      </c>
      <c r="DA81" s="6">
        <v>3</v>
      </c>
      <c r="DB81" s="6"/>
      <c r="DC81" s="6"/>
      <c r="DE81" s="6">
        <v>72</v>
      </c>
      <c r="DF81" s="6">
        <v>4</v>
      </c>
      <c r="DG81" s="62">
        <v>41740</v>
      </c>
      <c r="DH81" s="63"/>
      <c r="DI81" s="6">
        <v>72</v>
      </c>
      <c r="DJ81" s="6">
        <v>6</v>
      </c>
      <c r="DK81" s="62">
        <v>26240</v>
      </c>
      <c r="DM81" s="6">
        <v>101</v>
      </c>
      <c r="DN81" s="6">
        <v>0.91</v>
      </c>
      <c r="DP81" s="53">
        <v>72</v>
      </c>
      <c r="DQ81" s="16">
        <v>0.35</v>
      </c>
    </row>
    <row r="82" spans="1:121" s="17" customFormat="1" ht="30" customHeight="1" x14ac:dyDescent="0.25">
      <c r="A82" s="104">
        <v>73</v>
      </c>
      <c r="B82" s="87"/>
      <c r="C82" s="64"/>
      <c r="D82" s="88"/>
      <c r="E82" s="82" t="str">
        <f t="shared" si="119"/>
        <v/>
      </c>
      <c r="F82" s="47" t="str">
        <f t="shared" si="120"/>
        <v/>
      </c>
      <c r="G82" s="47" t="str">
        <f t="shared" si="121"/>
        <v/>
      </c>
      <c r="H82" s="85" t="str">
        <f t="shared" si="122"/>
        <v/>
      </c>
      <c r="I82" s="87"/>
      <c r="J82" s="7" t="str">
        <f t="shared" si="123"/>
        <v/>
      </c>
      <c r="K82" s="64" t="str">
        <f t="shared" si="124"/>
        <v/>
      </c>
      <c r="L82" s="69" t="str">
        <f t="shared" si="125"/>
        <v/>
      </c>
      <c r="M82" s="69" t="str">
        <f t="shared" si="126"/>
        <v/>
      </c>
      <c r="N82" s="7" t="str">
        <f t="shared" si="127"/>
        <v/>
      </c>
      <c r="O82" s="7" t="str">
        <f t="shared" si="128"/>
        <v/>
      </c>
      <c r="P82" s="7" t="str">
        <f t="shared" si="129"/>
        <v/>
      </c>
      <c r="Q82" s="7" t="str">
        <f t="shared" si="130"/>
        <v/>
      </c>
      <c r="R82" s="114" t="str">
        <f t="shared" si="131"/>
        <v/>
      </c>
      <c r="S82" s="82"/>
      <c r="T82" s="89" t="str">
        <f t="shared" si="172"/>
        <v/>
      </c>
      <c r="U82" s="90"/>
      <c r="V82" s="82" t="str">
        <f t="shared" si="132"/>
        <v/>
      </c>
      <c r="W82" s="46" t="str">
        <f t="shared" si="133"/>
        <v/>
      </c>
      <c r="X82" s="34" t="str">
        <f t="shared" si="173"/>
        <v/>
      </c>
      <c r="Y82" s="46" t="str">
        <f t="shared" si="134"/>
        <v/>
      </c>
      <c r="Z82" s="86" t="str">
        <f t="shared" si="135"/>
        <v/>
      </c>
      <c r="AA82" s="86" t="str">
        <f t="shared" si="136"/>
        <v/>
      </c>
      <c r="AB82" s="86" t="str">
        <f t="shared" si="137"/>
        <v/>
      </c>
      <c r="AC82" s="86" t="str">
        <f t="shared" si="138"/>
        <v/>
      </c>
      <c r="AD82" s="86" t="str">
        <f t="shared" si="139"/>
        <v/>
      </c>
      <c r="AE82" s="86" t="str">
        <f t="shared" si="140"/>
        <v/>
      </c>
      <c r="AF82" s="86" t="str">
        <f t="shared" si="141"/>
        <v/>
      </c>
      <c r="AG82" s="86" t="str">
        <f t="shared" si="142"/>
        <v/>
      </c>
      <c r="AH82" s="86" t="str">
        <f t="shared" si="143"/>
        <v/>
      </c>
      <c r="AI82" s="86" t="str">
        <f t="shared" si="144"/>
        <v/>
      </c>
      <c r="AJ82" s="86" t="str">
        <f t="shared" si="145"/>
        <v/>
      </c>
      <c r="AK82" s="86" t="str">
        <f t="shared" si="146"/>
        <v/>
      </c>
      <c r="AL82" s="86" t="str">
        <f t="shared" si="147"/>
        <v/>
      </c>
      <c r="AM82" s="86" t="str">
        <f t="shared" si="148"/>
        <v/>
      </c>
      <c r="AN82" s="86" t="str">
        <f t="shared" si="149"/>
        <v/>
      </c>
      <c r="AO82" s="86" t="str">
        <f t="shared" si="150"/>
        <v/>
      </c>
      <c r="AP82" s="86" t="str">
        <f t="shared" si="151"/>
        <v/>
      </c>
      <c r="AQ82" s="86" t="str">
        <f t="shared" si="174"/>
        <v/>
      </c>
      <c r="AR82" s="86" t="str">
        <f t="shared" si="152"/>
        <v/>
      </c>
      <c r="AS82" s="47" t="str">
        <f t="shared" si="153"/>
        <v/>
      </c>
      <c r="AT82" s="69" t="str">
        <f t="shared" si="154"/>
        <v/>
      </c>
      <c r="AU82" s="69" t="str">
        <f t="shared" si="155"/>
        <v/>
      </c>
      <c r="AV82" s="69" t="str">
        <f t="shared" si="156"/>
        <v/>
      </c>
      <c r="AW82" s="69" t="str">
        <f t="shared" si="175"/>
        <v/>
      </c>
      <c r="AX82" s="69" t="str">
        <f t="shared" si="176"/>
        <v/>
      </c>
      <c r="AY82" s="69" t="str">
        <f t="shared" si="157"/>
        <v/>
      </c>
      <c r="AZ82" s="69" t="str">
        <f t="shared" si="158"/>
        <v/>
      </c>
      <c r="BA82" s="69" t="str">
        <f t="shared" si="177"/>
        <v/>
      </c>
      <c r="BB82" s="69" t="str">
        <f t="shared" si="178"/>
        <v/>
      </c>
      <c r="BC82" s="70" t="str">
        <f t="shared" si="159"/>
        <v/>
      </c>
      <c r="BD82" s="70" t="str">
        <f t="shared" si="160"/>
        <v/>
      </c>
      <c r="BE82" s="70" t="str">
        <f t="shared" si="161"/>
        <v/>
      </c>
      <c r="BF82" s="85"/>
      <c r="BG82" s="82"/>
      <c r="BH82" s="64" t="str">
        <f t="shared" si="179"/>
        <v/>
      </c>
      <c r="BI82" s="69" t="str">
        <f t="shared" si="162"/>
        <v/>
      </c>
      <c r="BJ82" s="34" t="str">
        <f t="shared" si="163"/>
        <v/>
      </c>
      <c r="BK82" s="87"/>
      <c r="BL82" s="34" t="str">
        <f t="shared" si="164"/>
        <v/>
      </c>
      <c r="BM82" s="64" t="str">
        <f t="shared" si="180"/>
        <v/>
      </c>
      <c r="BN82" s="69" t="str">
        <f t="shared" si="165"/>
        <v/>
      </c>
      <c r="BO82" s="69" t="str">
        <f t="shared" si="181"/>
        <v/>
      </c>
      <c r="BP82" s="7" t="str">
        <f t="shared" si="166"/>
        <v/>
      </c>
      <c r="BQ82" s="7" t="str">
        <f t="shared" si="167"/>
        <v/>
      </c>
      <c r="BR82" s="7" t="str">
        <f t="shared" si="168"/>
        <v/>
      </c>
      <c r="BS82" s="110" t="str">
        <f t="shared" si="169"/>
        <v/>
      </c>
      <c r="BT82" s="7" t="str">
        <f t="shared" si="170"/>
        <v/>
      </c>
      <c r="BU82" s="115" t="str">
        <f t="shared" si="171"/>
        <v/>
      </c>
      <c r="BV82" s="67"/>
      <c r="CR82" s="9">
        <v>73</v>
      </c>
      <c r="CS82" s="6" t="s">
        <v>50</v>
      </c>
      <c r="CT82" s="6" t="s">
        <v>157</v>
      </c>
      <c r="CU82" s="6" t="s">
        <v>275</v>
      </c>
      <c r="CV82" s="6"/>
      <c r="CW82" s="6">
        <v>250</v>
      </c>
      <c r="CX82" s="6">
        <v>50</v>
      </c>
      <c r="CY82" s="6" t="s">
        <v>170</v>
      </c>
      <c r="CZ82" s="6">
        <v>2</v>
      </c>
      <c r="DA82" s="6">
        <v>3</v>
      </c>
      <c r="DB82" s="6"/>
      <c r="DC82" s="6"/>
      <c r="DE82" s="6">
        <v>73</v>
      </c>
      <c r="DF82" s="6">
        <v>4</v>
      </c>
      <c r="DG82" s="62">
        <v>41740</v>
      </c>
      <c r="DH82" s="63"/>
      <c r="DI82" s="6">
        <v>73</v>
      </c>
      <c r="DJ82" s="6">
        <v>6</v>
      </c>
      <c r="DK82" s="62">
        <v>26240</v>
      </c>
      <c r="DM82" s="6">
        <v>102</v>
      </c>
      <c r="DN82" s="6">
        <v>0.91</v>
      </c>
      <c r="DP82" s="53">
        <v>73</v>
      </c>
      <c r="DQ82" s="16">
        <v>0.35</v>
      </c>
    </row>
    <row r="83" spans="1:121" s="17" customFormat="1" ht="30" customHeight="1" x14ac:dyDescent="0.25">
      <c r="A83" s="104">
        <v>74</v>
      </c>
      <c r="B83" s="87"/>
      <c r="C83" s="64"/>
      <c r="D83" s="88"/>
      <c r="E83" s="82" t="str">
        <f t="shared" si="119"/>
        <v/>
      </c>
      <c r="F83" s="47" t="str">
        <f t="shared" si="120"/>
        <v/>
      </c>
      <c r="G83" s="47" t="str">
        <f t="shared" si="121"/>
        <v/>
      </c>
      <c r="H83" s="85" t="str">
        <f t="shared" si="122"/>
        <v/>
      </c>
      <c r="I83" s="87"/>
      <c r="J83" s="7" t="str">
        <f t="shared" si="123"/>
        <v/>
      </c>
      <c r="K83" s="64" t="str">
        <f t="shared" si="124"/>
        <v/>
      </c>
      <c r="L83" s="69" t="str">
        <f t="shared" si="125"/>
        <v/>
      </c>
      <c r="M83" s="69" t="str">
        <f t="shared" si="126"/>
        <v/>
      </c>
      <c r="N83" s="7" t="str">
        <f t="shared" si="127"/>
        <v/>
      </c>
      <c r="O83" s="7" t="str">
        <f t="shared" si="128"/>
        <v/>
      </c>
      <c r="P83" s="7" t="str">
        <f t="shared" si="129"/>
        <v/>
      </c>
      <c r="Q83" s="7" t="str">
        <f t="shared" si="130"/>
        <v/>
      </c>
      <c r="R83" s="114" t="str">
        <f t="shared" si="131"/>
        <v/>
      </c>
      <c r="S83" s="82"/>
      <c r="T83" s="89" t="str">
        <f t="shared" si="172"/>
        <v/>
      </c>
      <c r="U83" s="90"/>
      <c r="V83" s="82" t="str">
        <f t="shared" si="132"/>
        <v/>
      </c>
      <c r="W83" s="46" t="str">
        <f t="shared" si="133"/>
        <v/>
      </c>
      <c r="X83" s="34" t="str">
        <f t="shared" si="173"/>
        <v/>
      </c>
      <c r="Y83" s="46" t="str">
        <f t="shared" si="134"/>
        <v/>
      </c>
      <c r="Z83" s="86" t="str">
        <f t="shared" si="135"/>
        <v/>
      </c>
      <c r="AA83" s="86" t="str">
        <f t="shared" si="136"/>
        <v/>
      </c>
      <c r="AB83" s="86" t="str">
        <f t="shared" si="137"/>
        <v/>
      </c>
      <c r="AC83" s="86" t="str">
        <f t="shared" si="138"/>
        <v/>
      </c>
      <c r="AD83" s="86" t="str">
        <f t="shared" si="139"/>
        <v/>
      </c>
      <c r="AE83" s="86" t="str">
        <f t="shared" si="140"/>
        <v/>
      </c>
      <c r="AF83" s="86" t="str">
        <f t="shared" si="141"/>
        <v/>
      </c>
      <c r="AG83" s="86" t="str">
        <f t="shared" si="142"/>
        <v/>
      </c>
      <c r="AH83" s="86" t="str">
        <f t="shared" si="143"/>
        <v/>
      </c>
      <c r="AI83" s="86" t="str">
        <f t="shared" si="144"/>
        <v/>
      </c>
      <c r="AJ83" s="86" t="str">
        <f t="shared" si="145"/>
        <v/>
      </c>
      <c r="AK83" s="86" t="str">
        <f t="shared" si="146"/>
        <v/>
      </c>
      <c r="AL83" s="86" t="str">
        <f t="shared" si="147"/>
        <v/>
      </c>
      <c r="AM83" s="86" t="str">
        <f t="shared" si="148"/>
        <v/>
      </c>
      <c r="AN83" s="86" t="str">
        <f t="shared" si="149"/>
        <v/>
      </c>
      <c r="AO83" s="86" t="str">
        <f t="shared" si="150"/>
        <v/>
      </c>
      <c r="AP83" s="86" t="str">
        <f t="shared" si="151"/>
        <v/>
      </c>
      <c r="AQ83" s="86" t="str">
        <f t="shared" si="174"/>
        <v/>
      </c>
      <c r="AR83" s="86" t="str">
        <f t="shared" si="152"/>
        <v/>
      </c>
      <c r="AS83" s="47" t="str">
        <f t="shared" si="153"/>
        <v/>
      </c>
      <c r="AT83" s="69" t="str">
        <f t="shared" si="154"/>
        <v/>
      </c>
      <c r="AU83" s="69" t="str">
        <f t="shared" si="155"/>
        <v/>
      </c>
      <c r="AV83" s="69" t="str">
        <f t="shared" si="156"/>
        <v/>
      </c>
      <c r="AW83" s="69" t="str">
        <f t="shared" si="175"/>
        <v/>
      </c>
      <c r="AX83" s="69" t="str">
        <f t="shared" si="176"/>
        <v/>
      </c>
      <c r="AY83" s="69" t="str">
        <f t="shared" si="157"/>
        <v/>
      </c>
      <c r="AZ83" s="69" t="str">
        <f t="shared" si="158"/>
        <v/>
      </c>
      <c r="BA83" s="69" t="str">
        <f t="shared" si="177"/>
        <v/>
      </c>
      <c r="BB83" s="69" t="str">
        <f t="shared" si="178"/>
        <v/>
      </c>
      <c r="BC83" s="70" t="str">
        <f t="shared" si="159"/>
        <v/>
      </c>
      <c r="BD83" s="70" t="str">
        <f t="shared" si="160"/>
        <v/>
      </c>
      <c r="BE83" s="70" t="str">
        <f t="shared" si="161"/>
        <v/>
      </c>
      <c r="BF83" s="85"/>
      <c r="BG83" s="82"/>
      <c r="BH83" s="64" t="str">
        <f t="shared" si="179"/>
        <v/>
      </c>
      <c r="BI83" s="69" t="str">
        <f t="shared" si="162"/>
        <v/>
      </c>
      <c r="BJ83" s="34" t="str">
        <f t="shared" si="163"/>
        <v/>
      </c>
      <c r="BK83" s="87"/>
      <c r="BL83" s="34" t="str">
        <f t="shared" si="164"/>
        <v/>
      </c>
      <c r="BM83" s="64" t="str">
        <f t="shared" si="180"/>
        <v/>
      </c>
      <c r="BN83" s="69" t="str">
        <f t="shared" si="165"/>
        <v/>
      </c>
      <c r="BO83" s="69" t="str">
        <f t="shared" si="181"/>
        <v/>
      </c>
      <c r="BP83" s="7" t="str">
        <f t="shared" si="166"/>
        <v/>
      </c>
      <c r="BQ83" s="7" t="str">
        <f t="shared" si="167"/>
        <v/>
      </c>
      <c r="BR83" s="7" t="str">
        <f t="shared" si="168"/>
        <v/>
      </c>
      <c r="BS83" s="110" t="str">
        <f t="shared" si="169"/>
        <v/>
      </c>
      <c r="BT83" s="7" t="str">
        <f t="shared" si="170"/>
        <v/>
      </c>
      <c r="BU83" s="115" t="str">
        <f t="shared" si="171"/>
        <v/>
      </c>
      <c r="BV83" s="67"/>
      <c r="CR83" s="9">
        <v>74</v>
      </c>
      <c r="CS83" s="6" t="s">
        <v>51</v>
      </c>
      <c r="CT83" s="6" t="s">
        <v>157</v>
      </c>
      <c r="CU83" s="6" t="s">
        <v>275</v>
      </c>
      <c r="CV83" s="6"/>
      <c r="CW83" s="6">
        <v>480</v>
      </c>
      <c r="CX83" s="6">
        <v>50</v>
      </c>
      <c r="CY83" s="6" t="s">
        <v>170</v>
      </c>
      <c r="CZ83" s="6">
        <v>2</v>
      </c>
      <c r="DA83" s="6">
        <v>3</v>
      </c>
      <c r="DB83" s="6"/>
      <c r="DC83" s="6"/>
      <c r="DE83" s="6">
        <v>74</v>
      </c>
      <c r="DF83" s="6">
        <v>4</v>
      </c>
      <c r="DG83" s="62">
        <v>41740</v>
      </c>
      <c r="DH83" s="63"/>
      <c r="DI83" s="6">
        <v>74</v>
      </c>
      <c r="DJ83" s="6">
        <v>6</v>
      </c>
      <c r="DK83" s="62">
        <v>26240</v>
      </c>
      <c r="DM83" s="6">
        <v>103</v>
      </c>
      <c r="DN83" s="6">
        <v>0.91</v>
      </c>
      <c r="DP83" s="53">
        <v>74</v>
      </c>
      <c r="DQ83" s="16">
        <v>0.35</v>
      </c>
    </row>
    <row r="84" spans="1:121" s="17" customFormat="1" ht="30" customHeight="1" x14ac:dyDescent="0.25">
      <c r="A84" s="104">
        <v>75</v>
      </c>
      <c r="B84" s="87"/>
      <c r="C84" s="64"/>
      <c r="D84" s="88"/>
      <c r="E84" s="82" t="str">
        <f t="shared" si="119"/>
        <v/>
      </c>
      <c r="F84" s="47" t="str">
        <f t="shared" si="120"/>
        <v/>
      </c>
      <c r="G84" s="47" t="str">
        <f t="shared" si="121"/>
        <v/>
      </c>
      <c r="H84" s="85" t="str">
        <f t="shared" si="122"/>
        <v/>
      </c>
      <c r="I84" s="87"/>
      <c r="J84" s="7" t="str">
        <f t="shared" si="123"/>
        <v/>
      </c>
      <c r="K84" s="64" t="str">
        <f t="shared" si="124"/>
        <v/>
      </c>
      <c r="L84" s="69" t="str">
        <f t="shared" si="125"/>
        <v/>
      </c>
      <c r="M84" s="69" t="str">
        <f t="shared" si="126"/>
        <v/>
      </c>
      <c r="N84" s="7" t="str">
        <f t="shared" si="127"/>
        <v/>
      </c>
      <c r="O84" s="7" t="str">
        <f t="shared" si="128"/>
        <v/>
      </c>
      <c r="P84" s="7" t="str">
        <f t="shared" si="129"/>
        <v/>
      </c>
      <c r="Q84" s="7" t="str">
        <f t="shared" si="130"/>
        <v/>
      </c>
      <c r="R84" s="114" t="str">
        <f t="shared" si="131"/>
        <v/>
      </c>
      <c r="S84" s="82"/>
      <c r="T84" s="89" t="str">
        <f t="shared" si="172"/>
        <v/>
      </c>
      <c r="U84" s="90"/>
      <c r="V84" s="82" t="str">
        <f t="shared" si="132"/>
        <v/>
      </c>
      <c r="W84" s="46" t="str">
        <f t="shared" si="133"/>
        <v/>
      </c>
      <c r="X84" s="34" t="str">
        <f t="shared" si="173"/>
        <v/>
      </c>
      <c r="Y84" s="46" t="str">
        <f t="shared" si="134"/>
        <v/>
      </c>
      <c r="Z84" s="86" t="str">
        <f t="shared" si="135"/>
        <v/>
      </c>
      <c r="AA84" s="86" t="str">
        <f t="shared" si="136"/>
        <v/>
      </c>
      <c r="AB84" s="86" t="str">
        <f t="shared" si="137"/>
        <v/>
      </c>
      <c r="AC84" s="86" t="str">
        <f t="shared" si="138"/>
        <v/>
      </c>
      <c r="AD84" s="86" t="str">
        <f t="shared" si="139"/>
        <v/>
      </c>
      <c r="AE84" s="86" t="str">
        <f t="shared" si="140"/>
        <v/>
      </c>
      <c r="AF84" s="86" t="str">
        <f t="shared" si="141"/>
        <v/>
      </c>
      <c r="AG84" s="86" t="str">
        <f t="shared" si="142"/>
        <v/>
      </c>
      <c r="AH84" s="86" t="str">
        <f t="shared" si="143"/>
        <v/>
      </c>
      <c r="AI84" s="86" t="str">
        <f t="shared" si="144"/>
        <v/>
      </c>
      <c r="AJ84" s="86" t="str">
        <f t="shared" si="145"/>
        <v/>
      </c>
      <c r="AK84" s="86" t="str">
        <f t="shared" si="146"/>
        <v/>
      </c>
      <c r="AL84" s="86" t="str">
        <f t="shared" si="147"/>
        <v/>
      </c>
      <c r="AM84" s="86" t="str">
        <f t="shared" si="148"/>
        <v/>
      </c>
      <c r="AN84" s="86" t="str">
        <f t="shared" si="149"/>
        <v/>
      </c>
      <c r="AO84" s="86" t="str">
        <f t="shared" si="150"/>
        <v/>
      </c>
      <c r="AP84" s="86" t="str">
        <f t="shared" si="151"/>
        <v/>
      </c>
      <c r="AQ84" s="86" t="str">
        <f t="shared" si="174"/>
        <v/>
      </c>
      <c r="AR84" s="86" t="str">
        <f t="shared" si="152"/>
        <v/>
      </c>
      <c r="AS84" s="47" t="str">
        <f t="shared" si="153"/>
        <v/>
      </c>
      <c r="AT84" s="69" t="str">
        <f t="shared" si="154"/>
        <v/>
      </c>
      <c r="AU84" s="69" t="str">
        <f t="shared" si="155"/>
        <v/>
      </c>
      <c r="AV84" s="69" t="str">
        <f t="shared" si="156"/>
        <v/>
      </c>
      <c r="AW84" s="69" t="str">
        <f t="shared" si="175"/>
        <v/>
      </c>
      <c r="AX84" s="69" t="str">
        <f t="shared" si="176"/>
        <v/>
      </c>
      <c r="AY84" s="69" t="str">
        <f t="shared" si="157"/>
        <v/>
      </c>
      <c r="AZ84" s="69" t="str">
        <f t="shared" si="158"/>
        <v/>
      </c>
      <c r="BA84" s="69" t="str">
        <f t="shared" si="177"/>
        <v/>
      </c>
      <c r="BB84" s="69" t="str">
        <f t="shared" si="178"/>
        <v/>
      </c>
      <c r="BC84" s="70" t="str">
        <f t="shared" si="159"/>
        <v/>
      </c>
      <c r="BD84" s="70" t="str">
        <f t="shared" si="160"/>
        <v/>
      </c>
      <c r="BE84" s="70" t="str">
        <f t="shared" si="161"/>
        <v/>
      </c>
      <c r="BF84" s="85"/>
      <c r="BG84" s="82"/>
      <c r="BH84" s="64" t="str">
        <f t="shared" si="179"/>
        <v/>
      </c>
      <c r="BI84" s="69" t="str">
        <f t="shared" si="162"/>
        <v/>
      </c>
      <c r="BJ84" s="34" t="str">
        <f t="shared" si="163"/>
        <v/>
      </c>
      <c r="BK84" s="87"/>
      <c r="BL84" s="34" t="str">
        <f t="shared" si="164"/>
        <v/>
      </c>
      <c r="BM84" s="64" t="str">
        <f t="shared" si="180"/>
        <v/>
      </c>
      <c r="BN84" s="69" t="str">
        <f t="shared" si="165"/>
        <v/>
      </c>
      <c r="BO84" s="69" t="str">
        <f t="shared" si="181"/>
        <v/>
      </c>
      <c r="BP84" s="7" t="str">
        <f t="shared" si="166"/>
        <v/>
      </c>
      <c r="BQ84" s="7" t="str">
        <f t="shared" si="167"/>
        <v/>
      </c>
      <c r="BR84" s="7" t="str">
        <f t="shared" si="168"/>
        <v/>
      </c>
      <c r="BS84" s="110" t="str">
        <f t="shared" si="169"/>
        <v/>
      </c>
      <c r="BT84" s="7" t="str">
        <f t="shared" si="170"/>
        <v/>
      </c>
      <c r="BU84" s="115" t="str">
        <f t="shared" si="171"/>
        <v/>
      </c>
      <c r="BV84" s="67"/>
      <c r="CR84" s="9">
        <v>75</v>
      </c>
      <c r="CS84" s="6" t="s">
        <v>52</v>
      </c>
      <c r="CT84" s="6" t="s">
        <v>157</v>
      </c>
      <c r="CU84" s="6" t="s">
        <v>275</v>
      </c>
      <c r="CV84" s="6"/>
      <c r="CW84" s="6">
        <v>600</v>
      </c>
      <c r="CX84" s="6">
        <v>50</v>
      </c>
      <c r="CY84" s="6" t="s">
        <v>170</v>
      </c>
      <c r="CZ84" s="6">
        <v>2</v>
      </c>
      <c r="DA84" s="6">
        <v>3</v>
      </c>
      <c r="DB84" s="6"/>
      <c r="DC84" s="6"/>
      <c r="DE84" s="6">
        <v>75</v>
      </c>
      <c r="DF84" s="6">
        <v>4</v>
      </c>
      <c r="DG84" s="62">
        <v>41740</v>
      </c>
      <c r="DH84" s="63"/>
      <c r="DI84" s="6">
        <v>75</v>
      </c>
      <c r="DJ84" s="6">
        <v>6</v>
      </c>
      <c r="DK84" s="62">
        <v>26240</v>
      </c>
      <c r="DM84" s="6">
        <v>104</v>
      </c>
      <c r="DN84" s="6">
        <v>0.91</v>
      </c>
      <c r="DP84" s="53">
        <v>75</v>
      </c>
      <c r="DQ84" s="16">
        <v>0.35</v>
      </c>
    </row>
    <row r="85" spans="1:121" s="17" customFormat="1" ht="30" customHeight="1" x14ac:dyDescent="0.25">
      <c r="A85" s="104">
        <v>76</v>
      </c>
      <c r="B85" s="87"/>
      <c r="C85" s="64"/>
      <c r="D85" s="88"/>
      <c r="E85" s="82" t="str">
        <f t="shared" si="119"/>
        <v/>
      </c>
      <c r="F85" s="47" t="str">
        <f t="shared" si="120"/>
        <v/>
      </c>
      <c r="G85" s="47" t="str">
        <f t="shared" si="121"/>
        <v/>
      </c>
      <c r="H85" s="85" t="str">
        <f t="shared" si="122"/>
        <v/>
      </c>
      <c r="I85" s="87"/>
      <c r="J85" s="7" t="str">
        <f t="shared" si="123"/>
        <v/>
      </c>
      <c r="K85" s="64" t="str">
        <f t="shared" si="124"/>
        <v/>
      </c>
      <c r="L85" s="69" t="str">
        <f t="shared" si="125"/>
        <v/>
      </c>
      <c r="M85" s="69" t="str">
        <f t="shared" si="126"/>
        <v/>
      </c>
      <c r="N85" s="7" t="str">
        <f t="shared" si="127"/>
        <v/>
      </c>
      <c r="O85" s="7" t="str">
        <f t="shared" si="128"/>
        <v/>
      </c>
      <c r="P85" s="7" t="str">
        <f t="shared" si="129"/>
        <v/>
      </c>
      <c r="Q85" s="7" t="str">
        <f t="shared" si="130"/>
        <v/>
      </c>
      <c r="R85" s="114" t="str">
        <f t="shared" si="131"/>
        <v/>
      </c>
      <c r="S85" s="82"/>
      <c r="T85" s="89" t="str">
        <f t="shared" si="172"/>
        <v/>
      </c>
      <c r="U85" s="90"/>
      <c r="V85" s="82" t="str">
        <f t="shared" si="132"/>
        <v/>
      </c>
      <c r="W85" s="46" t="str">
        <f t="shared" si="133"/>
        <v/>
      </c>
      <c r="X85" s="34" t="str">
        <f t="shared" si="173"/>
        <v/>
      </c>
      <c r="Y85" s="46" t="str">
        <f t="shared" si="134"/>
        <v/>
      </c>
      <c r="Z85" s="86" t="str">
        <f t="shared" si="135"/>
        <v/>
      </c>
      <c r="AA85" s="86" t="str">
        <f t="shared" si="136"/>
        <v/>
      </c>
      <c r="AB85" s="86" t="str">
        <f t="shared" si="137"/>
        <v/>
      </c>
      <c r="AC85" s="86" t="str">
        <f t="shared" si="138"/>
        <v/>
      </c>
      <c r="AD85" s="86" t="str">
        <f t="shared" si="139"/>
        <v/>
      </c>
      <c r="AE85" s="86" t="str">
        <f t="shared" si="140"/>
        <v/>
      </c>
      <c r="AF85" s="86" t="str">
        <f t="shared" si="141"/>
        <v/>
      </c>
      <c r="AG85" s="86" t="str">
        <f t="shared" si="142"/>
        <v/>
      </c>
      <c r="AH85" s="86" t="str">
        <f t="shared" si="143"/>
        <v/>
      </c>
      <c r="AI85" s="86" t="str">
        <f t="shared" si="144"/>
        <v/>
      </c>
      <c r="AJ85" s="86" t="str">
        <f t="shared" si="145"/>
        <v/>
      </c>
      <c r="AK85" s="86" t="str">
        <f t="shared" si="146"/>
        <v/>
      </c>
      <c r="AL85" s="86" t="str">
        <f t="shared" si="147"/>
        <v/>
      </c>
      <c r="AM85" s="86" t="str">
        <f t="shared" si="148"/>
        <v/>
      </c>
      <c r="AN85" s="86" t="str">
        <f t="shared" si="149"/>
        <v/>
      </c>
      <c r="AO85" s="86" t="str">
        <f t="shared" si="150"/>
        <v/>
      </c>
      <c r="AP85" s="86" t="str">
        <f t="shared" si="151"/>
        <v/>
      </c>
      <c r="AQ85" s="86" t="str">
        <f t="shared" si="174"/>
        <v/>
      </c>
      <c r="AR85" s="86" t="str">
        <f t="shared" si="152"/>
        <v/>
      </c>
      <c r="AS85" s="47" t="str">
        <f t="shared" si="153"/>
        <v/>
      </c>
      <c r="AT85" s="69" t="str">
        <f t="shared" si="154"/>
        <v/>
      </c>
      <c r="AU85" s="69" t="str">
        <f t="shared" si="155"/>
        <v/>
      </c>
      <c r="AV85" s="69" t="str">
        <f t="shared" si="156"/>
        <v/>
      </c>
      <c r="AW85" s="69" t="str">
        <f t="shared" si="175"/>
        <v/>
      </c>
      <c r="AX85" s="69" t="str">
        <f t="shared" si="176"/>
        <v/>
      </c>
      <c r="AY85" s="69" t="str">
        <f t="shared" si="157"/>
        <v/>
      </c>
      <c r="AZ85" s="69" t="str">
        <f t="shared" si="158"/>
        <v/>
      </c>
      <c r="BA85" s="69" t="str">
        <f t="shared" si="177"/>
        <v/>
      </c>
      <c r="BB85" s="69" t="str">
        <f t="shared" si="178"/>
        <v/>
      </c>
      <c r="BC85" s="70" t="str">
        <f t="shared" si="159"/>
        <v/>
      </c>
      <c r="BD85" s="70" t="str">
        <f t="shared" si="160"/>
        <v/>
      </c>
      <c r="BE85" s="70" t="str">
        <f t="shared" si="161"/>
        <v/>
      </c>
      <c r="BF85" s="85"/>
      <c r="BG85" s="82"/>
      <c r="BH85" s="64" t="str">
        <f t="shared" si="179"/>
        <v/>
      </c>
      <c r="BI85" s="69" t="str">
        <f t="shared" si="162"/>
        <v/>
      </c>
      <c r="BJ85" s="34" t="str">
        <f t="shared" si="163"/>
        <v/>
      </c>
      <c r="BK85" s="87"/>
      <c r="BL85" s="34" t="str">
        <f t="shared" si="164"/>
        <v/>
      </c>
      <c r="BM85" s="64" t="str">
        <f t="shared" si="180"/>
        <v/>
      </c>
      <c r="BN85" s="69" t="str">
        <f t="shared" si="165"/>
        <v/>
      </c>
      <c r="BO85" s="69" t="str">
        <f t="shared" si="181"/>
        <v/>
      </c>
      <c r="BP85" s="7" t="str">
        <f t="shared" si="166"/>
        <v/>
      </c>
      <c r="BQ85" s="7" t="str">
        <f t="shared" si="167"/>
        <v/>
      </c>
      <c r="BR85" s="7" t="str">
        <f t="shared" si="168"/>
        <v/>
      </c>
      <c r="BS85" s="110" t="str">
        <f t="shared" si="169"/>
        <v/>
      </c>
      <c r="BT85" s="7" t="str">
        <f t="shared" si="170"/>
        <v/>
      </c>
      <c r="BU85" s="115" t="str">
        <f t="shared" si="171"/>
        <v/>
      </c>
      <c r="BV85" s="67"/>
      <c r="CR85" s="9">
        <v>76</v>
      </c>
      <c r="CS85" s="6" t="s">
        <v>53</v>
      </c>
      <c r="CT85" s="6" t="s">
        <v>157</v>
      </c>
      <c r="CU85" s="6" t="s">
        <v>275</v>
      </c>
      <c r="CV85" s="6"/>
      <c r="CW85" s="6">
        <v>125</v>
      </c>
      <c r="CX85" s="6">
        <v>60</v>
      </c>
      <c r="CY85" s="6" t="s">
        <v>171</v>
      </c>
      <c r="CZ85" s="6">
        <v>3</v>
      </c>
      <c r="DA85" s="6">
        <v>4</v>
      </c>
      <c r="DB85" s="6"/>
      <c r="DC85" s="6"/>
      <c r="DE85" s="6">
        <v>76</v>
      </c>
      <c r="DF85" s="6">
        <v>4</v>
      </c>
      <c r="DG85" s="62">
        <v>41740</v>
      </c>
      <c r="DH85" s="63"/>
      <c r="DI85" s="6">
        <v>76</v>
      </c>
      <c r="DJ85" s="6">
        <v>4</v>
      </c>
      <c r="DK85" s="62">
        <v>41740</v>
      </c>
      <c r="DM85" s="6">
        <v>105</v>
      </c>
      <c r="DN85" s="6">
        <v>0.87</v>
      </c>
      <c r="DP85" s="53">
        <v>76</v>
      </c>
      <c r="DQ85" s="16">
        <v>0.35</v>
      </c>
    </row>
    <row r="86" spans="1:121" s="17" customFormat="1" ht="30" customHeight="1" x14ac:dyDescent="0.25">
      <c r="A86" s="104">
        <v>77</v>
      </c>
      <c r="B86" s="87"/>
      <c r="C86" s="64"/>
      <c r="D86" s="88"/>
      <c r="E86" s="82" t="str">
        <f t="shared" si="119"/>
        <v/>
      </c>
      <c r="F86" s="47" t="str">
        <f t="shared" si="120"/>
        <v/>
      </c>
      <c r="G86" s="47" t="str">
        <f t="shared" si="121"/>
        <v/>
      </c>
      <c r="H86" s="85" t="str">
        <f t="shared" si="122"/>
        <v/>
      </c>
      <c r="I86" s="87"/>
      <c r="J86" s="7" t="str">
        <f t="shared" si="123"/>
        <v/>
      </c>
      <c r="K86" s="64" t="str">
        <f t="shared" si="124"/>
        <v/>
      </c>
      <c r="L86" s="69" t="str">
        <f t="shared" si="125"/>
        <v/>
      </c>
      <c r="M86" s="69" t="str">
        <f t="shared" si="126"/>
        <v/>
      </c>
      <c r="N86" s="7" t="str">
        <f t="shared" si="127"/>
        <v/>
      </c>
      <c r="O86" s="7" t="str">
        <f t="shared" si="128"/>
        <v/>
      </c>
      <c r="P86" s="7" t="str">
        <f t="shared" si="129"/>
        <v/>
      </c>
      <c r="Q86" s="7" t="str">
        <f t="shared" si="130"/>
        <v/>
      </c>
      <c r="R86" s="114" t="str">
        <f t="shared" si="131"/>
        <v/>
      </c>
      <c r="S86" s="82"/>
      <c r="T86" s="89" t="str">
        <f t="shared" si="172"/>
        <v/>
      </c>
      <c r="U86" s="90"/>
      <c r="V86" s="82" t="str">
        <f t="shared" si="132"/>
        <v/>
      </c>
      <c r="W86" s="46" t="str">
        <f t="shared" si="133"/>
        <v/>
      </c>
      <c r="X86" s="34" t="str">
        <f t="shared" si="173"/>
        <v/>
      </c>
      <c r="Y86" s="46" t="str">
        <f t="shared" si="134"/>
        <v/>
      </c>
      <c r="Z86" s="86" t="str">
        <f t="shared" si="135"/>
        <v/>
      </c>
      <c r="AA86" s="86" t="str">
        <f t="shared" si="136"/>
        <v/>
      </c>
      <c r="AB86" s="86" t="str">
        <f t="shared" si="137"/>
        <v/>
      </c>
      <c r="AC86" s="86" t="str">
        <f t="shared" si="138"/>
        <v/>
      </c>
      <c r="AD86" s="86" t="str">
        <f t="shared" si="139"/>
        <v/>
      </c>
      <c r="AE86" s="86" t="str">
        <f t="shared" si="140"/>
        <v/>
      </c>
      <c r="AF86" s="86" t="str">
        <f t="shared" si="141"/>
        <v/>
      </c>
      <c r="AG86" s="86" t="str">
        <f t="shared" si="142"/>
        <v/>
      </c>
      <c r="AH86" s="86" t="str">
        <f t="shared" si="143"/>
        <v/>
      </c>
      <c r="AI86" s="86" t="str">
        <f t="shared" si="144"/>
        <v/>
      </c>
      <c r="AJ86" s="86" t="str">
        <f t="shared" si="145"/>
        <v/>
      </c>
      <c r="AK86" s="86" t="str">
        <f t="shared" si="146"/>
        <v/>
      </c>
      <c r="AL86" s="86" t="str">
        <f t="shared" si="147"/>
        <v/>
      </c>
      <c r="AM86" s="86" t="str">
        <f t="shared" si="148"/>
        <v/>
      </c>
      <c r="AN86" s="86" t="str">
        <f t="shared" si="149"/>
        <v/>
      </c>
      <c r="AO86" s="86" t="str">
        <f t="shared" si="150"/>
        <v/>
      </c>
      <c r="AP86" s="86" t="str">
        <f t="shared" si="151"/>
        <v/>
      </c>
      <c r="AQ86" s="86" t="str">
        <f t="shared" si="174"/>
        <v/>
      </c>
      <c r="AR86" s="86" t="str">
        <f t="shared" si="152"/>
        <v/>
      </c>
      <c r="AS86" s="47" t="str">
        <f t="shared" si="153"/>
        <v/>
      </c>
      <c r="AT86" s="69" t="str">
        <f t="shared" si="154"/>
        <v/>
      </c>
      <c r="AU86" s="69" t="str">
        <f t="shared" si="155"/>
        <v/>
      </c>
      <c r="AV86" s="69" t="str">
        <f t="shared" si="156"/>
        <v/>
      </c>
      <c r="AW86" s="69" t="str">
        <f t="shared" si="175"/>
        <v/>
      </c>
      <c r="AX86" s="69" t="str">
        <f t="shared" si="176"/>
        <v/>
      </c>
      <c r="AY86" s="69" t="str">
        <f t="shared" si="157"/>
        <v/>
      </c>
      <c r="AZ86" s="69" t="str">
        <f t="shared" si="158"/>
        <v/>
      </c>
      <c r="BA86" s="69" t="str">
        <f t="shared" si="177"/>
        <v/>
      </c>
      <c r="BB86" s="69" t="str">
        <f t="shared" si="178"/>
        <v/>
      </c>
      <c r="BC86" s="70" t="str">
        <f t="shared" si="159"/>
        <v/>
      </c>
      <c r="BD86" s="70" t="str">
        <f t="shared" si="160"/>
        <v/>
      </c>
      <c r="BE86" s="70" t="str">
        <f t="shared" si="161"/>
        <v/>
      </c>
      <c r="BF86" s="85"/>
      <c r="BG86" s="82"/>
      <c r="BH86" s="64" t="str">
        <f t="shared" si="179"/>
        <v/>
      </c>
      <c r="BI86" s="69" t="str">
        <f t="shared" si="162"/>
        <v/>
      </c>
      <c r="BJ86" s="34" t="str">
        <f t="shared" si="163"/>
        <v/>
      </c>
      <c r="BK86" s="87"/>
      <c r="BL86" s="34" t="str">
        <f t="shared" si="164"/>
        <v/>
      </c>
      <c r="BM86" s="64" t="str">
        <f t="shared" si="180"/>
        <v/>
      </c>
      <c r="BN86" s="69" t="str">
        <f t="shared" si="165"/>
        <v/>
      </c>
      <c r="BO86" s="69" t="str">
        <f t="shared" si="181"/>
        <v/>
      </c>
      <c r="BP86" s="7" t="str">
        <f t="shared" si="166"/>
        <v/>
      </c>
      <c r="BQ86" s="7" t="str">
        <f t="shared" si="167"/>
        <v/>
      </c>
      <c r="BR86" s="7" t="str">
        <f t="shared" si="168"/>
        <v/>
      </c>
      <c r="BS86" s="110" t="str">
        <f t="shared" si="169"/>
        <v/>
      </c>
      <c r="BT86" s="7" t="str">
        <f t="shared" si="170"/>
        <v/>
      </c>
      <c r="BU86" s="115" t="str">
        <f t="shared" si="171"/>
        <v/>
      </c>
      <c r="BV86" s="67"/>
      <c r="CR86" s="9">
        <v>77</v>
      </c>
      <c r="CS86" s="6" t="s">
        <v>54</v>
      </c>
      <c r="CT86" s="6" t="s">
        <v>157</v>
      </c>
      <c r="CU86" s="6" t="s">
        <v>275</v>
      </c>
      <c r="CV86" s="6"/>
      <c r="CW86" s="6">
        <v>250</v>
      </c>
      <c r="CX86" s="6">
        <v>60</v>
      </c>
      <c r="CY86" s="6" t="s">
        <v>171</v>
      </c>
      <c r="CZ86" s="6">
        <v>3</v>
      </c>
      <c r="DA86" s="6">
        <v>4</v>
      </c>
      <c r="DB86" s="6"/>
      <c r="DC86" s="6"/>
      <c r="DE86" s="6">
        <v>77</v>
      </c>
      <c r="DF86" s="6">
        <v>4</v>
      </c>
      <c r="DG86" s="62">
        <v>41740</v>
      </c>
      <c r="DH86" s="63"/>
      <c r="DI86" s="6">
        <v>77</v>
      </c>
      <c r="DJ86" s="6">
        <v>4</v>
      </c>
      <c r="DK86" s="62">
        <v>41740</v>
      </c>
      <c r="DM86" s="6">
        <v>106</v>
      </c>
      <c r="DN86" s="6">
        <v>0.87</v>
      </c>
      <c r="DP86" s="53">
        <v>77</v>
      </c>
      <c r="DQ86" s="16">
        <v>0.35</v>
      </c>
    </row>
    <row r="87" spans="1:121" s="17" customFormat="1" ht="30" customHeight="1" x14ac:dyDescent="0.25">
      <c r="A87" s="104">
        <v>78</v>
      </c>
      <c r="B87" s="87"/>
      <c r="C87" s="64"/>
      <c r="D87" s="88"/>
      <c r="E87" s="82" t="str">
        <f t="shared" si="119"/>
        <v/>
      </c>
      <c r="F87" s="47" t="str">
        <f t="shared" si="120"/>
        <v/>
      </c>
      <c r="G87" s="47" t="str">
        <f t="shared" si="121"/>
        <v/>
      </c>
      <c r="H87" s="85" t="str">
        <f t="shared" si="122"/>
        <v/>
      </c>
      <c r="I87" s="87"/>
      <c r="J87" s="7" t="str">
        <f t="shared" si="123"/>
        <v/>
      </c>
      <c r="K87" s="64" t="str">
        <f t="shared" si="124"/>
        <v/>
      </c>
      <c r="L87" s="69" t="str">
        <f t="shared" si="125"/>
        <v/>
      </c>
      <c r="M87" s="69" t="str">
        <f t="shared" si="126"/>
        <v/>
      </c>
      <c r="N87" s="7" t="str">
        <f t="shared" si="127"/>
        <v/>
      </c>
      <c r="O87" s="7" t="str">
        <f t="shared" si="128"/>
        <v/>
      </c>
      <c r="P87" s="7" t="str">
        <f t="shared" si="129"/>
        <v/>
      </c>
      <c r="Q87" s="7" t="str">
        <f t="shared" si="130"/>
        <v/>
      </c>
      <c r="R87" s="114" t="str">
        <f t="shared" si="131"/>
        <v/>
      </c>
      <c r="S87" s="82"/>
      <c r="T87" s="89" t="str">
        <f t="shared" si="172"/>
        <v/>
      </c>
      <c r="U87" s="90"/>
      <c r="V87" s="82" t="str">
        <f t="shared" si="132"/>
        <v/>
      </c>
      <c r="W87" s="46" t="str">
        <f t="shared" si="133"/>
        <v/>
      </c>
      <c r="X87" s="34" t="str">
        <f t="shared" si="173"/>
        <v/>
      </c>
      <c r="Y87" s="46" t="str">
        <f t="shared" si="134"/>
        <v/>
      </c>
      <c r="Z87" s="86" t="str">
        <f t="shared" si="135"/>
        <v/>
      </c>
      <c r="AA87" s="86" t="str">
        <f t="shared" si="136"/>
        <v/>
      </c>
      <c r="AB87" s="86" t="str">
        <f t="shared" si="137"/>
        <v/>
      </c>
      <c r="AC87" s="86" t="str">
        <f t="shared" si="138"/>
        <v/>
      </c>
      <c r="AD87" s="86" t="str">
        <f t="shared" si="139"/>
        <v/>
      </c>
      <c r="AE87" s="86" t="str">
        <f t="shared" si="140"/>
        <v/>
      </c>
      <c r="AF87" s="86" t="str">
        <f t="shared" si="141"/>
        <v/>
      </c>
      <c r="AG87" s="86" t="str">
        <f t="shared" si="142"/>
        <v/>
      </c>
      <c r="AH87" s="86" t="str">
        <f t="shared" si="143"/>
        <v/>
      </c>
      <c r="AI87" s="86" t="str">
        <f t="shared" si="144"/>
        <v/>
      </c>
      <c r="AJ87" s="86" t="str">
        <f t="shared" si="145"/>
        <v/>
      </c>
      <c r="AK87" s="86" t="str">
        <f t="shared" si="146"/>
        <v/>
      </c>
      <c r="AL87" s="86" t="str">
        <f t="shared" si="147"/>
        <v/>
      </c>
      <c r="AM87" s="86" t="str">
        <f t="shared" si="148"/>
        <v/>
      </c>
      <c r="AN87" s="86" t="str">
        <f t="shared" si="149"/>
        <v/>
      </c>
      <c r="AO87" s="86" t="str">
        <f t="shared" si="150"/>
        <v/>
      </c>
      <c r="AP87" s="86" t="str">
        <f t="shared" si="151"/>
        <v/>
      </c>
      <c r="AQ87" s="86" t="str">
        <f t="shared" si="174"/>
        <v/>
      </c>
      <c r="AR87" s="86" t="str">
        <f t="shared" si="152"/>
        <v/>
      </c>
      <c r="AS87" s="47" t="str">
        <f t="shared" si="153"/>
        <v/>
      </c>
      <c r="AT87" s="69" t="str">
        <f t="shared" si="154"/>
        <v/>
      </c>
      <c r="AU87" s="69" t="str">
        <f t="shared" si="155"/>
        <v/>
      </c>
      <c r="AV87" s="69" t="str">
        <f t="shared" si="156"/>
        <v/>
      </c>
      <c r="AW87" s="69" t="str">
        <f t="shared" si="175"/>
        <v/>
      </c>
      <c r="AX87" s="69" t="str">
        <f t="shared" si="176"/>
        <v/>
      </c>
      <c r="AY87" s="69" t="str">
        <f t="shared" si="157"/>
        <v/>
      </c>
      <c r="AZ87" s="69" t="str">
        <f t="shared" si="158"/>
        <v/>
      </c>
      <c r="BA87" s="69" t="str">
        <f t="shared" si="177"/>
        <v/>
      </c>
      <c r="BB87" s="69" t="str">
        <f t="shared" si="178"/>
        <v/>
      </c>
      <c r="BC87" s="70" t="str">
        <f t="shared" si="159"/>
        <v/>
      </c>
      <c r="BD87" s="70" t="str">
        <f t="shared" si="160"/>
        <v/>
      </c>
      <c r="BE87" s="70" t="str">
        <f t="shared" si="161"/>
        <v/>
      </c>
      <c r="BF87" s="85"/>
      <c r="BG87" s="82"/>
      <c r="BH87" s="64" t="str">
        <f t="shared" si="179"/>
        <v/>
      </c>
      <c r="BI87" s="69" t="str">
        <f t="shared" si="162"/>
        <v/>
      </c>
      <c r="BJ87" s="34" t="str">
        <f t="shared" si="163"/>
        <v/>
      </c>
      <c r="BK87" s="87"/>
      <c r="BL87" s="34" t="str">
        <f t="shared" si="164"/>
        <v/>
      </c>
      <c r="BM87" s="64" t="str">
        <f t="shared" si="180"/>
        <v/>
      </c>
      <c r="BN87" s="69" t="str">
        <f t="shared" si="165"/>
        <v/>
      </c>
      <c r="BO87" s="69" t="str">
        <f t="shared" si="181"/>
        <v/>
      </c>
      <c r="BP87" s="7" t="str">
        <f t="shared" si="166"/>
        <v/>
      </c>
      <c r="BQ87" s="7" t="str">
        <f t="shared" si="167"/>
        <v/>
      </c>
      <c r="BR87" s="7" t="str">
        <f t="shared" si="168"/>
        <v/>
      </c>
      <c r="BS87" s="110" t="str">
        <f t="shared" si="169"/>
        <v/>
      </c>
      <c r="BT87" s="7" t="str">
        <f t="shared" si="170"/>
        <v/>
      </c>
      <c r="BU87" s="115" t="str">
        <f t="shared" si="171"/>
        <v/>
      </c>
      <c r="BV87" s="67"/>
      <c r="CR87" s="9">
        <v>78</v>
      </c>
      <c r="CS87" s="6" t="s">
        <v>55</v>
      </c>
      <c r="CT87" s="6" t="s">
        <v>157</v>
      </c>
      <c r="CU87" s="6" t="s">
        <v>275</v>
      </c>
      <c r="CV87" s="6"/>
      <c r="CW87" s="6">
        <v>125</v>
      </c>
      <c r="CX87" s="6">
        <v>60</v>
      </c>
      <c r="CY87" s="6" t="s">
        <v>170</v>
      </c>
      <c r="CZ87" s="6">
        <v>2</v>
      </c>
      <c r="DA87" s="6">
        <v>3</v>
      </c>
      <c r="DB87" s="6"/>
      <c r="DC87" s="6"/>
      <c r="DE87" s="6">
        <v>78</v>
      </c>
      <c r="DF87" s="6">
        <v>4</v>
      </c>
      <c r="DG87" s="62">
        <v>41740</v>
      </c>
      <c r="DH87" s="63"/>
      <c r="DI87" s="6">
        <v>78</v>
      </c>
      <c r="DJ87" s="6">
        <v>4</v>
      </c>
      <c r="DK87" s="62">
        <v>41740</v>
      </c>
      <c r="DM87" s="6">
        <v>107</v>
      </c>
      <c r="DN87" s="6">
        <v>0.87</v>
      </c>
      <c r="DP87" s="53">
        <v>78</v>
      </c>
      <c r="DQ87" s="16">
        <v>0.35</v>
      </c>
    </row>
    <row r="88" spans="1:121" s="17" customFormat="1" ht="30" customHeight="1" x14ac:dyDescent="0.25">
      <c r="A88" s="104">
        <v>79</v>
      </c>
      <c r="B88" s="87"/>
      <c r="C88" s="64"/>
      <c r="D88" s="88"/>
      <c r="E88" s="82" t="str">
        <f t="shared" si="119"/>
        <v/>
      </c>
      <c r="F88" s="47" t="str">
        <f t="shared" si="120"/>
        <v/>
      </c>
      <c r="G88" s="47" t="str">
        <f t="shared" si="121"/>
        <v/>
      </c>
      <c r="H88" s="85" t="str">
        <f t="shared" si="122"/>
        <v/>
      </c>
      <c r="I88" s="87"/>
      <c r="J88" s="7" t="str">
        <f t="shared" si="123"/>
        <v/>
      </c>
      <c r="K88" s="64" t="str">
        <f t="shared" si="124"/>
        <v/>
      </c>
      <c r="L88" s="69" t="str">
        <f t="shared" si="125"/>
        <v/>
      </c>
      <c r="M88" s="69" t="str">
        <f t="shared" si="126"/>
        <v/>
      </c>
      <c r="N88" s="7" t="str">
        <f t="shared" si="127"/>
        <v/>
      </c>
      <c r="O88" s="7" t="str">
        <f t="shared" si="128"/>
        <v/>
      </c>
      <c r="P88" s="7" t="str">
        <f t="shared" si="129"/>
        <v/>
      </c>
      <c r="Q88" s="7" t="str">
        <f t="shared" si="130"/>
        <v/>
      </c>
      <c r="R88" s="114" t="str">
        <f t="shared" si="131"/>
        <v/>
      </c>
      <c r="S88" s="82"/>
      <c r="T88" s="89" t="str">
        <f t="shared" si="172"/>
        <v/>
      </c>
      <c r="U88" s="90"/>
      <c r="V88" s="82" t="str">
        <f t="shared" si="132"/>
        <v/>
      </c>
      <c r="W88" s="46" t="str">
        <f t="shared" si="133"/>
        <v/>
      </c>
      <c r="X88" s="34" t="str">
        <f t="shared" si="173"/>
        <v/>
      </c>
      <c r="Y88" s="46" t="str">
        <f t="shared" si="134"/>
        <v/>
      </c>
      <c r="Z88" s="86" t="str">
        <f t="shared" si="135"/>
        <v/>
      </c>
      <c r="AA88" s="86" t="str">
        <f t="shared" si="136"/>
        <v/>
      </c>
      <c r="AB88" s="86" t="str">
        <f t="shared" si="137"/>
        <v/>
      </c>
      <c r="AC88" s="86" t="str">
        <f t="shared" si="138"/>
        <v/>
      </c>
      <c r="AD88" s="86" t="str">
        <f t="shared" si="139"/>
        <v/>
      </c>
      <c r="AE88" s="86" t="str">
        <f t="shared" si="140"/>
        <v/>
      </c>
      <c r="AF88" s="86" t="str">
        <f t="shared" si="141"/>
        <v/>
      </c>
      <c r="AG88" s="86" t="str">
        <f t="shared" si="142"/>
        <v/>
      </c>
      <c r="AH88" s="86" t="str">
        <f t="shared" si="143"/>
        <v/>
      </c>
      <c r="AI88" s="86" t="str">
        <f t="shared" si="144"/>
        <v/>
      </c>
      <c r="AJ88" s="86" t="str">
        <f t="shared" si="145"/>
        <v/>
      </c>
      <c r="AK88" s="86" t="str">
        <f t="shared" si="146"/>
        <v/>
      </c>
      <c r="AL88" s="86" t="str">
        <f t="shared" si="147"/>
        <v/>
      </c>
      <c r="AM88" s="86" t="str">
        <f t="shared" si="148"/>
        <v/>
      </c>
      <c r="AN88" s="86" t="str">
        <f t="shared" si="149"/>
        <v/>
      </c>
      <c r="AO88" s="86" t="str">
        <f t="shared" si="150"/>
        <v/>
      </c>
      <c r="AP88" s="86" t="str">
        <f t="shared" si="151"/>
        <v/>
      </c>
      <c r="AQ88" s="86" t="str">
        <f t="shared" si="174"/>
        <v/>
      </c>
      <c r="AR88" s="86" t="str">
        <f t="shared" si="152"/>
        <v/>
      </c>
      <c r="AS88" s="47" t="str">
        <f t="shared" si="153"/>
        <v/>
      </c>
      <c r="AT88" s="69" t="str">
        <f t="shared" si="154"/>
        <v/>
      </c>
      <c r="AU88" s="69" t="str">
        <f t="shared" si="155"/>
        <v/>
      </c>
      <c r="AV88" s="69" t="str">
        <f t="shared" si="156"/>
        <v/>
      </c>
      <c r="AW88" s="69" t="str">
        <f t="shared" si="175"/>
        <v/>
      </c>
      <c r="AX88" s="69" t="str">
        <f t="shared" si="176"/>
        <v/>
      </c>
      <c r="AY88" s="69" t="str">
        <f t="shared" si="157"/>
        <v/>
      </c>
      <c r="AZ88" s="69" t="str">
        <f t="shared" si="158"/>
        <v/>
      </c>
      <c r="BA88" s="69" t="str">
        <f t="shared" si="177"/>
        <v/>
      </c>
      <c r="BB88" s="69" t="str">
        <f t="shared" si="178"/>
        <v/>
      </c>
      <c r="BC88" s="70" t="str">
        <f t="shared" si="159"/>
        <v/>
      </c>
      <c r="BD88" s="70" t="str">
        <f t="shared" si="160"/>
        <v/>
      </c>
      <c r="BE88" s="70" t="str">
        <f t="shared" si="161"/>
        <v/>
      </c>
      <c r="BF88" s="85"/>
      <c r="BG88" s="82"/>
      <c r="BH88" s="64" t="str">
        <f t="shared" si="179"/>
        <v/>
      </c>
      <c r="BI88" s="69" t="str">
        <f t="shared" si="162"/>
        <v/>
      </c>
      <c r="BJ88" s="34" t="str">
        <f t="shared" si="163"/>
        <v/>
      </c>
      <c r="BK88" s="87"/>
      <c r="BL88" s="34" t="str">
        <f t="shared" si="164"/>
        <v/>
      </c>
      <c r="BM88" s="64" t="str">
        <f t="shared" si="180"/>
        <v/>
      </c>
      <c r="BN88" s="69" t="str">
        <f t="shared" si="165"/>
        <v/>
      </c>
      <c r="BO88" s="69" t="str">
        <f t="shared" si="181"/>
        <v/>
      </c>
      <c r="BP88" s="7" t="str">
        <f t="shared" si="166"/>
        <v/>
      </c>
      <c r="BQ88" s="7" t="str">
        <f t="shared" si="167"/>
        <v/>
      </c>
      <c r="BR88" s="7" t="str">
        <f t="shared" si="168"/>
        <v/>
      </c>
      <c r="BS88" s="110" t="str">
        <f t="shared" si="169"/>
        <v/>
      </c>
      <c r="BT88" s="7" t="str">
        <f t="shared" si="170"/>
        <v/>
      </c>
      <c r="BU88" s="115" t="str">
        <f t="shared" si="171"/>
        <v/>
      </c>
      <c r="BV88" s="67"/>
      <c r="CR88" s="9">
        <v>79</v>
      </c>
      <c r="CS88" s="6" t="s">
        <v>56</v>
      </c>
      <c r="CT88" s="6" t="s">
        <v>157</v>
      </c>
      <c r="CU88" s="6" t="s">
        <v>275</v>
      </c>
      <c r="CV88" s="6"/>
      <c r="CW88" s="6">
        <v>250</v>
      </c>
      <c r="CX88" s="6">
        <v>60</v>
      </c>
      <c r="CY88" s="6" t="s">
        <v>170</v>
      </c>
      <c r="CZ88" s="6">
        <v>2</v>
      </c>
      <c r="DA88" s="6">
        <v>3</v>
      </c>
      <c r="DB88" s="6"/>
      <c r="DC88" s="6"/>
      <c r="DE88" s="6">
        <v>79</v>
      </c>
      <c r="DF88" s="6">
        <v>4</v>
      </c>
      <c r="DG88" s="62">
        <v>41740</v>
      </c>
      <c r="DH88" s="63"/>
      <c r="DI88" s="6">
        <v>79</v>
      </c>
      <c r="DJ88" s="6">
        <v>4</v>
      </c>
      <c r="DK88" s="62">
        <v>41740</v>
      </c>
      <c r="DM88" s="6">
        <v>108</v>
      </c>
      <c r="DN88" s="6">
        <v>0.87</v>
      </c>
      <c r="DP88" s="53">
        <v>79</v>
      </c>
      <c r="DQ88" s="16">
        <v>0.35</v>
      </c>
    </row>
    <row r="89" spans="1:121" s="17" customFormat="1" ht="30" customHeight="1" x14ac:dyDescent="0.25">
      <c r="A89" s="104">
        <v>80</v>
      </c>
      <c r="B89" s="87"/>
      <c r="C89" s="64"/>
      <c r="D89" s="88"/>
      <c r="E89" s="82" t="str">
        <f t="shared" si="119"/>
        <v/>
      </c>
      <c r="F89" s="47" t="str">
        <f t="shared" si="120"/>
        <v/>
      </c>
      <c r="G89" s="47" t="str">
        <f t="shared" si="121"/>
        <v/>
      </c>
      <c r="H89" s="85" t="str">
        <f t="shared" si="122"/>
        <v/>
      </c>
      <c r="I89" s="87"/>
      <c r="J89" s="7" t="str">
        <f t="shared" si="123"/>
        <v/>
      </c>
      <c r="K89" s="64" t="str">
        <f t="shared" si="124"/>
        <v/>
      </c>
      <c r="L89" s="69" t="str">
        <f t="shared" si="125"/>
        <v/>
      </c>
      <c r="M89" s="69" t="str">
        <f t="shared" si="126"/>
        <v/>
      </c>
      <c r="N89" s="7" t="str">
        <f t="shared" si="127"/>
        <v/>
      </c>
      <c r="O89" s="7" t="str">
        <f t="shared" si="128"/>
        <v/>
      </c>
      <c r="P89" s="7" t="str">
        <f t="shared" si="129"/>
        <v/>
      </c>
      <c r="Q89" s="7" t="str">
        <f t="shared" si="130"/>
        <v/>
      </c>
      <c r="R89" s="114" t="str">
        <f t="shared" si="131"/>
        <v/>
      </c>
      <c r="S89" s="82"/>
      <c r="T89" s="89" t="str">
        <f t="shared" si="172"/>
        <v/>
      </c>
      <c r="U89" s="90"/>
      <c r="V89" s="82" t="str">
        <f t="shared" si="132"/>
        <v/>
      </c>
      <c r="W89" s="46" t="str">
        <f t="shared" si="133"/>
        <v/>
      </c>
      <c r="X89" s="34" t="str">
        <f t="shared" si="173"/>
        <v/>
      </c>
      <c r="Y89" s="46" t="str">
        <f t="shared" si="134"/>
        <v/>
      </c>
      <c r="Z89" s="86" t="str">
        <f t="shared" si="135"/>
        <v/>
      </c>
      <c r="AA89" s="86" t="str">
        <f t="shared" si="136"/>
        <v/>
      </c>
      <c r="AB89" s="86" t="str">
        <f t="shared" si="137"/>
        <v/>
      </c>
      <c r="AC89" s="86" t="str">
        <f t="shared" si="138"/>
        <v/>
      </c>
      <c r="AD89" s="86" t="str">
        <f t="shared" si="139"/>
        <v/>
      </c>
      <c r="AE89" s="86" t="str">
        <f t="shared" si="140"/>
        <v/>
      </c>
      <c r="AF89" s="86" t="str">
        <f t="shared" si="141"/>
        <v/>
      </c>
      <c r="AG89" s="86" t="str">
        <f t="shared" si="142"/>
        <v/>
      </c>
      <c r="AH89" s="86" t="str">
        <f t="shared" si="143"/>
        <v/>
      </c>
      <c r="AI89" s="86" t="str">
        <f t="shared" si="144"/>
        <v/>
      </c>
      <c r="AJ89" s="86" t="str">
        <f t="shared" si="145"/>
        <v/>
      </c>
      <c r="AK89" s="86" t="str">
        <f t="shared" si="146"/>
        <v/>
      </c>
      <c r="AL89" s="86" t="str">
        <f t="shared" si="147"/>
        <v/>
      </c>
      <c r="AM89" s="86" t="str">
        <f t="shared" si="148"/>
        <v/>
      </c>
      <c r="AN89" s="86" t="str">
        <f t="shared" si="149"/>
        <v/>
      </c>
      <c r="AO89" s="86" t="str">
        <f t="shared" si="150"/>
        <v/>
      </c>
      <c r="AP89" s="86" t="str">
        <f t="shared" si="151"/>
        <v/>
      </c>
      <c r="AQ89" s="86" t="str">
        <f t="shared" si="174"/>
        <v/>
      </c>
      <c r="AR89" s="86" t="str">
        <f t="shared" si="152"/>
        <v/>
      </c>
      <c r="AS89" s="47" t="str">
        <f t="shared" si="153"/>
        <v/>
      </c>
      <c r="AT89" s="69" t="str">
        <f t="shared" si="154"/>
        <v/>
      </c>
      <c r="AU89" s="69" t="str">
        <f t="shared" si="155"/>
        <v/>
      </c>
      <c r="AV89" s="69" t="str">
        <f t="shared" si="156"/>
        <v/>
      </c>
      <c r="AW89" s="69" t="str">
        <f t="shared" si="175"/>
        <v/>
      </c>
      <c r="AX89" s="69" t="str">
        <f t="shared" si="176"/>
        <v/>
      </c>
      <c r="AY89" s="69" t="str">
        <f t="shared" si="157"/>
        <v/>
      </c>
      <c r="AZ89" s="69" t="str">
        <f t="shared" si="158"/>
        <v/>
      </c>
      <c r="BA89" s="69" t="str">
        <f t="shared" si="177"/>
        <v/>
      </c>
      <c r="BB89" s="69" t="str">
        <f t="shared" si="178"/>
        <v/>
      </c>
      <c r="BC89" s="70" t="str">
        <f t="shared" si="159"/>
        <v/>
      </c>
      <c r="BD89" s="70" t="str">
        <f t="shared" si="160"/>
        <v/>
      </c>
      <c r="BE89" s="70" t="str">
        <f t="shared" si="161"/>
        <v/>
      </c>
      <c r="BF89" s="85"/>
      <c r="BG89" s="82"/>
      <c r="BH89" s="64" t="str">
        <f t="shared" si="179"/>
        <v/>
      </c>
      <c r="BI89" s="69" t="str">
        <f t="shared" si="162"/>
        <v/>
      </c>
      <c r="BJ89" s="34" t="str">
        <f t="shared" si="163"/>
        <v/>
      </c>
      <c r="BK89" s="87"/>
      <c r="BL89" s="34" t="str">
        <f t="shared" si="164"/>
        <v/>
      </c>
      <c r="BM89" s="64" t="str">
        <f t="shared" si="180"/>
        <v/>
      </c>
      <c r="BN89" s="69" t="str">
        <f t="shared" si="165"/>
        <v/>
      </c>
      <c r="BO89" s="69" t="str">
        <f t="shared" si="181"/>
        <v/>
      </c>
      <c r="BP89" s="7" t="str">
        <f t="shared" si="166"/>
        <v/>
      </c>
      <c r="BQ89" s="7" t="str">
        <f t="shared" si="167"/>
        <v/>
      </c>
      <c r="BR89" s="7" t="str">
        <f t="shared" si="168"/>
        <v/>
      </c>
      <c r="BS89" s="110" t="str">
        <f t="shared" si="169"/>
        <v/>
      </c>
      <c r="BT89" s="7" t="str">
        <f t="shared" si="170"/>
        <v/>
      </c>
      <c r="BU89" s="115" t="str">
        <f t="shared" si="171"/>
        <v/>
      </c>
      <c r="BV89" s="67"/>
      <c r="CR89" s="9">
        <v>80</v>
      </c>
      <c r="CS89" s="6" t="s">
        <v>57</v>
      </c>
      <c r="CT89" s="6" t="s">
        <v>155</v>
      </c>
      <c r="CU89" s="53" t="s">
        <v>281</v>
      </c>
      <c r="CV89" s="6"/>
      <c r="CW89" s="6">
        <v>250</v>
      </c>
      <c r="CX89" s="6">
        <v>50</v>
      </c>
      <c r="CY89" s="6" t="s">
        <v>171</v>
      </c>
      <c r="CZ89" s="6">
        <v>4</v>
      </c>
      <c r="DA89" s="6">
        <v>5</v>
      </c>
      <c r="DB89" s="6"/>
      <c r="DC89" s="6"/>
      <c r="DE89" s="6">
        <v>80</v>
      </c>
      <c r="DF89" s="6">
        <v>4</v>
      </c>
      <c r="DG89" s="62">
        <v>41740</v>
      </c>
      <c r="DH89" s="63"/>
      <c r="DI89" s="6">
        <v>80</v>
      </c>
      <c r="DJ89" s="6">
        <v>4</v>
      </c>
      <c r="DK89" s="62">
        <v>41740</v>
      </c>
      <c r="DM89" s="6">
        <v>109</v>
      </c>
      <c r="DN89" s="6">
        <v>0.87</v>
      </c>
      <c r="DP89" s="53">
        <v>80</v>
      </c>
      <c r="DQ89" s="16">
        <v>0.35</v>
      </c>
    </row>
    <row r="90" spans="1:121" s="17" customFormat="1" ht="30" customHeight="1" x14ac:dyDescent="0.25">
      <c r="A90" s="104">
        <v>81</v>
      </c>
      <c r="B90" s="87"/>
      <c r="C90" s="64"/>
      <c r="D90" s="88"/>
      <c r="E90" s="82" t="str">
        <f t="shared" si="119"/>
        <v/>
      </c>
      <c r="F90" s="47" t="str">
        <f t="shared" si="120"/>
        <v/>
      </c>
      <c r="G90" s="47" t="str">
        <f t="shared" si="121"/>
        <v/>
      </c>
      <c r="H90" s="85" t="str">
        <f t="shared" si="122"/>
        <v/>
      </c>
      <c r="I90" s="87"/>
      <c r="J90" s="7" t="str">
        <f t="shared" si="123"/>
        <v/>
      </c>
      <c r="K90" s="64" t="str">
        <f t="shared" si="124"/>
        <v/>
      </c>
      <c r="L90" s="69" t="str">
        <f t="shared" si="125"/>
        <v/>
      </c>
      <c r="M90" s="69" t="str">
        <f t="shared" si="126"/>
        <v/>
      </c>
      <c r="N90" s="7" t="str">
        <f t="shared" si="127"/>
        <v/>
      </c>
      <c r="O90" s="7" t="str">
        <f t="shared" si="128"/>
        <v/>
      </c>
      <c r="P90" s="7" t="str">
        <f t="shared" si="129"/>
        <v/>
      </c>
      <c r="Q90" s="7" t="str">
        <f t="shared" si="130"/>
        <v/>
      </c>
      <c r="R90" s="114" t="str">
        <f t="shared" si="131"/>
        <v/>
      </c>
      <c r="S90" s="82"/>
      <c r="T90" s="89" t="str">
        <f t="shared" si="172"/>
        <v/>
      </c>
      <c r="U90" s="90"/>
      <c r="V90" s="82" t="str">
        <f t="shared" si="132"/>
        <v/>
      </c>
      <c r="W90" s="46" t="str">
        <f t="shared" si="133"/>
        <v/>
      </c>
      <c r="X90" s="34" t="str">
        <f t="shared" si="173"/>
        <v/>
      </c>
      <c r="Y90" s="46" t="str">
        <f t="shared" si="134"/>
        <v/>
      </c>
      <c r="Z90" s="86" t="str">
        <f t="shared" si="135"/>
        <v/>
      </c>
      <c r="AA90" s="86" t="str">
        <f t="shared" si="136"/>
        <v/>
      </c>
      <c r="AB90" s="86" t="str">
        <f t="shared" si="137"/>
        <v/>
      </c>
      <c r="AC90" s="86" t="str">
        <f t="shared" si="138"/>
        <v/>
      </c>
      <c r="AD90" s="86" t="str">
        <f t="shared" si="139"/>
        <v/>
      </c>
      <c r="AE90" s="86" t="str">
        <f t="shared" si="140"/>
        <v/>
      </c>
      <c r="AF90" s="86" t="str">
        <f t="shared" si="141"/>
        <v/>
      </c>
      <c r="AG90" s="86" t="str">
        <f t="shared" si="142"/>
        <v/>
      </c>
      <c r="AH90" s="86" t="str">
        <f t="shared" si="143"/>
        <v/>
      </c>
      <c r="AI90" s="86" t="str">
        <f t="shared" si="144"/>
        <v/>
      </c>
      <c r="AJ90" s="86" t="str">
        <f t="shared" si="145"/>
        <v/>
      </c>
      <c r="AK90" s="86" t="str">
        <f t="shared" si="146"/>
        <v/>
      </c>
      <c r="AL90" s="86" t="str">
        <f t="shared" si="147"/>
        <v/>
      </c>
      <c r="AM90" s="86" t="str">
        <f t="shared" si="148"/>
        <v/>
      </c>
      <c r="AN90" s="86" t="str">
        <f t="shared" si="149"/>
        <v/>
      </c>
      <c r="AO90" s="86" t="str">
        <f t="shared" si="150"/>
        <v/>
      </c>
      <c r="AP90" s="86" t="str">
        <f t="shared" si="151"/>
        <v/>
      </c>
      <c r="AQ90" s="86" t="str">
        <f t="shared" si="174"/>
        <v/>
      </c>
      <c r="AR90" s="86" t="str">
        <f t="shared" si="152"/>
        <v/>
      </c>
      <c r="AS90" s="47" t="str">
        <f t="shared" si="153"/>
        <v/>
      </c>
      <c r="AT90" s="69" t="str">
        <f t="shared" si="154"/>
        <v/>
      </c>
      <c r="AU90" s="69" t="str">
        <f t="shared" si="155"/>
        <v/>
      </c>
      <c r="AV90" s="69" t="str">
        <f t="shared" si="156"/>
        <v/>
      </c>
      <c r="AW90" s="69" t="str">
        <f t="shared" si="175"/>
        <v/>
      </c>
      <c r="AX90" s="69" t="str">
        <f t="shared" si="176"/>
        <v/>
      </c>
      <c r="AY90" s="69" t="str">
        <f t="shared" si="157"/>
        <v/>
      </c>
      <c r="AZ90" s="69" t="str">
        <f t="shared" si="158"/>
        <v/>
      </c>
      <c r="BA90" s="69" t="str">
        <f t="shared" si="177"/>
        <v/>
      </c>
      <c r="BB90" s="69" t="str">
        <f t="shared" si="178"/>
        <v/>
      </c>
      <c r="BC90" s="70" t="str">
        <f t="shared" si="159"/>
        <v/>
      </c>
      <c r="BD90" s="70" t="str">
        <f t="shared" si="160"/>
        <v/>
      </c>
      <c r="BE90" s="70" t="str">
        <f t="shared" si="161"/>
        <v/>
      </c>
      <c r="BF90" s="85"/>
      <c r="BG90" s="82"/>
      <c r="BH90" s="64" t="str">
        <f t="shared" si="179"/>
        <v/>
      </c>
      <c r="BI90" s="69" t="str">
        <f t="shared" si="162"/>
        <v/>
      </c>
      <c r="BJ90" s="34" t="str">
        <f t="shared" si="163"/>
        <v/>
      </c>
      <c r="BK90" s="87"/>
      <c r="BL90" s="34" t="str">
        <f t="shared" si="164"/>
        <v/>
      </c>
      <c r="BM90" s="64" t="str">
        <f t="shared" si="180"/>
        <v/>
      </c>
      <c r="BN90" s="69" t="str">
        <f t="shared" si="165"/>
        <v/>
      </c>
      <c r="BO90" s="69" t="str">
        <f t="shared" si="181"/>
        <v/>
      </c>
      <c r="BP90" s="7" t="str">
        <f t="shared" si="166"/>
        <v/>
      </c>
      <c r="BQ90" s="7" t="str">
        <f t="shared" si="167"/>
        <v/>
      </c>
      <c r="BR90" s="7" t="str">
        <f t="shared" si="168"/>
        <v/>
      </c>
      <c r="BS90" s="110" t="str">
        <f t="shared" si="169"/>
        <v/>
      </c>
      <c r="BT90" s="7" t="str">
        <f t="shared" si="170"/>
        <v/>
      </c>
      <c r="BU90" s="115" t="str">
        <f t="shared" si="171"/>
        <v/>
      </c>
      <c r="BV90" s="67"/>
      <c r="CR90" s="9">
        <v>81</v>
      </c>
      <c r="CS90" s="6" t="s">
        <v>58</v>
      </c>
      <c r="CT90" s="6" t="s">
        <v>302</v>
      </c>
      <c r="CU90" s="6" t="s">
        <v>276</v>
      </c>
      <c r="CV90" s="6"/>
      <c r="CW90" s="6">
        <v>125</v>
      </c>
      <c r="CX90" s="6">
        <v>15</v>
      </c>
      <c r="CY90" s="6" t="s">
        <v>170</v>
      </c>
      <c r="CZ90" s="6">
        <v>2</v>
      </c>
      <c r="DA90" s="6">
        <v>3</v>
      </c>
      <c r="DB90" s="6"/>
      <c r="DC90" s="6"/>
      <c r="DE90" s="6">
        <v>81</v>
      </c>
      <c r="DF90" s="6">
        <v>4</v>
      </c>
      <c r="DG90" s="62">
        <v>41740</v>
      </c>
      <c r="DH90" s="63"/>
      <c r="DI90" s="6">
        <v>81</v>
      </c>
      <c r="DJ90" s="6">
        <v>4</v>
      </c>
      <c r="DK90" s="62">
        <v>41740</v>
      </c>
      <c r="DM90" s="6">
        <v>110</v>
      </c>
      <c r="DN90" s="6">
        <v>0.87</v>
      </c>
      <c r="DP90" s="53">
        <v>81</v>
      </c>
      <c r="DQ90" s="16">
        <v>0.35</v>
      </c>
    </row>
    <row r="91" spans="1:121" s="17" customFormat="1" ht="30" customHeight="1" x14ac:dyDescent="0.25">
      <c r="A91" s="104">
        <v>82</v>
      </c>
      <c r="B91" s="87"/>
      <c r="C91" s="64"/>
      <c r="D91" s="88"/>
      <c r="E91" s="82" t="str">
        <f t="shared" si="119"/>
        <v/>
      </c>
      <c r="F91" s="47" t="str">
        <f t="shared" si="120"/>
        <v/>
      </c>
      <c r="G91" s="47" t="str">
        <f t="shared" si="121"/>
        <v/>
      </c>
      <c r="H91" s="85" t="str">
        <f t="shared" si="122"/>
        <v/>
      </c>
      <c r="I91" s="87"/>
      <c r="J91" s="7" t="str">
        <f t="shared" si="123"/>
        <v/>
      </c>
      <c r="K91" s="64" t="str">
        <f t="shared" si="124"/>
        <v/>
      </c>
      <c r="L91" s="69" t="str">
        <f t="shared" si="125"/>
        <v/>
      </c>
      <c r="M91" s="69" t="str">
        <f t="shared" si="126"/>
        <v/>
      </c>
      <c r="N91" s="7" t="str">
        <f t="shared" si="127"/>
        <v/>
      </c>
      <c r="O91" s="7" t="str">
        <f t="shared" si="128"/>
        <v/>
      </c>
      <c r="P91" s="7" t="str">
        <f t="shared" si="129"/>
        <v/>
      </c>
      <c r="Q91" s="7" t="str">
        <f t="shared" si="130"/>
        <v/>
      </c>
      <c r="R91" s="114" t="str">
        <f t="shared" si="131"/>
        <v/>
      </c>
      <c r="S91" s="82"/>
      <c r="T91" s="89" t="str">
        <f t="shared" si="172"/>
        <v/>
      </c>
      <c r="U91" s="90"/>
      <c r="V91" s="82" t="str">
        <f t="shared" si="132"/>
        <v/>
      </c>
      <c r="W91" s="46" t="str">
        <f t="shared" si="133"/>
        <v/>
      </c>
      <c r="X91" s="34" t="str">
        <f t="shared" si="173"/>
        <v/>
      </c>
      <c r="Y91" s="46" t="str">
        <f t="shared" si="134"/>
        <v/>
      </c>
      <c r="Z91" s="86" t="str">
        <f t="shared" si="135"/>
        <v/>
      </c>
      <c r="AA91" s="86" t="str">
        <f t="shared" si="136"/>
        <v/>
      </c>
      <c r="AB91" s="86" t="str">
        <f t="shared" si="137"/>
        <v/>
      </c>
      <c r="AC91" s="86" t="str">
        <f t="shared" si="138"/>
        <v/>
      </c>
      <c r="AD91" s="86" t="str">
        <f t="shared" si="139"/>
        <v/>
      </c>
      <c r="AE91" s="86" t="str">
        <f t="shared" si="140"/>
        <v/>
      </c>
      <c r="AF91" s="86" t="str">
        <f t="shared" si="141"/>
        <v/>
      </c>
      <c r="AG91" s="86" t="str">
        <f t="shared" si="142"/>
        <v/>
      </c>
      <c r="AH91" s="86" t="str">
        <f t="shared" si="143"/>
        <v/>
      </c>
      <c r="AI91" s="86" t="str">
        <f t="shared" si="144"/>
        <v/>
      </c>
      <c r="AJ91" s="86" t="str">
        <f t="shared" si="145"/>
        <v/>
      </c>
      <c r="AK91" s="86" t="str">
        <f t="shared" si="146"/>
        <v/>
      </c>
      <c r="AL91" s="86" t="str">
        <f t="shared" si="147"/>
        <v/>
      </c>
      <c r="AM91" s="86" t="str">
        <f t="shared" si="148"/>
        <v/>
      </c>
      <c r="AN91" s="86" t="str">
        <f t="shared" si="149"/>
        <v/>
      </c>
      <c r="AO91" s="86" t="str">
        <f t="shared" si="150"/>
        <v/>
      </c>
      <c r="AP91" s="86" t="str">
        <f t="shared" si="151"/>
        <v/>
      </c>
      <c r="AQ91" s="86" t="str">
        <f t="shared" si="174"/>
        <v/>
      </c>
      <c r="AR91" s="86" t="str">
        <f t="shared" si="152"/>
        <v/>
      </c>
      <c r="AS91" s="47" t="str">
        <f t="shared" si="153"/>
        <v/>
      </c>
      <c r="AT91" s="69" t="str">
        <f t="shared" si="154"/>
        <v/>
      </c>
      <c r="AU91" s="69" t="str">
        <f t="shared" si="155"/>
        <v/>
      </c>
      <c r="AV91" s="69" t="str">
        <f t="shared" si="156"/>
        <v/>
      </c>
      <c r="AW91" s="69" t="str">
        <f t="shared" si="175"/>
        <v/>
      </c>
      <c r="AX91" s="69" t="str">
        <f t="shared" si="176"/>
        <v/>
      </c>
      <c r="AY91" s="69" t="str">
        <f t="shared" si="157"/>
        <v/>
      </c>
      <c r="AZ91" s="69" t="str">
        <f t="shared" si="158"/>
        <v/>
      </c>
      <c r="BA91" s="69" t="str">
        <f t="shared" si="177"/>
        <v/>
      </c>
      <c r="BB91" s="69" t="str">
        <f t="shared" si="178"/>
        <v/>
      </c>
      <c r="BC91" s="70" t="str">
        <f t="shared" si="159"/>
        <v/>
      </c>
      <c r="BD91" s="70" t="str">
        <f t="shared" si="160"/>
        <v/>
      </c>
      <c r="BE91" s="70" t="str">
        <f t="shared" si="161"/>
        <v/>
      </c>
      <c r="BF91" s="85"/>
      <c r="BG91" s="82"/>
      <c r="BH91" s="64" t="str">
        <f t="shared" si="179"/>
        <v/>
      </c>
      <c r="BI91" s="69" t="str">
        <f t="shared" si="162"/>
        <v/>
      </c>
      <c r="BJ91" s="34" t="str">
        <f t="shared" si="163"/>
        <v/>
      </c>
      <c r="BK91" s="87"/>
      <c r="BL91" s="34" t="str">
        <f t="shared" si="164"/>
        <v/>
      </c>
      <c r="BM91" s="64" t="str">
        <f t="shared" si="180"/>
        <v/>
      </c>
      <c r="BN91" s="69" t="str">
        <f t="shared" si="165"/>
        <v/>
      </c>
      <c r="BO91" s="69" t="str">
        <f t="shared" si="181"/>
        <v/>
      </c>
      <c r="BP91" s="7" t="str">
        <f t="shared" si="166"/>
        <v/>
      </c>
      <c r="BQ91" s="7" t="str">
        <f t="shared" si="167"/>
        <v/>
      </c>
      <c r="BR91" s="7" t="str">
        <f t="shared" si="168"/>
        <v/>
      </c>
      <c r="BS91" s="110" t="str">
        <f t="shared" si="169"/>
        <v/>
      </c>
      <c r="BT91" s="7" t="str">
        <f t="shared" si="170"/>
        <v/>
      </c>
      <c r="BU91" s="115" t="str">
        <f t="shared" si="171"/>
        <v/>
      </c>
      <c r="BV91" s="67"/>
      <c r="CR91" s="9">
        <v>82</v>
      </c>
      <c r="CS91" s="6" t="s">
        <v>59</v>
      </c>
      <c r="CT91" s="6" t="s">
        <v>302</v>
      </c>
      <c r="CU91" s="6" t="s">
        <v>276</v>
      </c>
      <c r="CV91" s="6"/>
      <c r="CW91" s="6">
        <v>125</v>
      </c>
      <c r="CX91" s="6">
        <v>15</v>
      </c>
      <c r="CY91" s="6" t="s">
        <v>170</v>
      </c>
      <c r="CZ91" s="6">
        <v>2</v>
      </c>
      <c r="DA91" s="6">
        <v>3</v>
      </c>
      <c r="DB91" s="6"/>
      <c r="DC91" s="6"/>
      <c r="DE91" s="6">
        <v>82</v>
      </c>
      <c r="DF91" s="6">
        <v>4</v>
      </c>
      <c r="DG91" s="62">
        <v>41740</v>
      </c>
      <c r="DH91" s="63"/>
      <c r="DI91" s="6">
        <v>82</v>
      </c>
      <c r="DJ91" s="6">
        <v>4</v>
      </c>
      <c r="DK91" s="62">
        <v>41740</v>
      </c>
      <c r="DL91" s="20"/>
      <c r="DM91" s="6">
        <v>111</v>
      </c>
      <c r="DN91" s="6">
        <v>0.87</v>
      </c>
      <c r="DP91" s="53">
        <v>82</v>
      </c>
      <c r="DQ91" s="16">
        <v>0.35</v>
      </c>
    </row>
    <row r="92" spans="1:121" s="17" customFormat="1" ht="30" customHeight="1" x14ac:dyDescent="0.25">
      <c r="A92" s="104">
        <v>83</v>
      </c>
      <c r="B92" s="87"/>
      <c r="C92" s="64"/>
      <c r="D92" s="88"/>
      <c r="E92" s="82" t="str">
        <f t="shared" si="119"/>
        <v/>
      </c>
      <c r="F92" s="47" t="str">
        <f t="shared" si="120"/>
        <v/>
      </c>
      <c r="G92" s="47" t="str">
        <f t="shared" si="121"/>
        <v/>
      </c>
      <c r="H92" s="85" t="str">
        <f t="shared" si="122"/>
        <v/>
      </c>
      <c r="I92" s="87"/>
      <c r="J92" s="7" t="str">
        <f t="shared" si="123"/>
        <v/>
      </c>
      <c r="K92" s="64" t="str">
        <f t="shared" si="124"/>
        <v/>
      </c>
      <c r="L92" s="69" t="str">
        <f t="shared" si="125"/>
        <v/>
      </c>
      <c r="M92" s="69" t="str">
        <f t="shared" si="126"/>
        <v/>
      </c>
      <c r="N92" s="7" t="str">
        <f t="shared" si="127"/>
        <v/>
      </c>
      <c r="O92" s="7" t="str">
        <f t="shared" si="128"/>
        <v/>
      </c>
      <c r="P92" s="7" t="str">
        <f t="shared" si="129"/>
        <v/>
      </c>
      <c r="Q92" s="7" t="str">
        <f t="shared" si="130"/>
        <v/>
      </c>
      <c r="R92" s="114" t="str">
        <f t="shared" si="131"/>
        <v/>
      </c>
      <c r="S92" s="82"/>
      <c r="T92" s="89" t="str">
        <f t="shared" si="172"/>
        <v/>
      </c>
      <c r="U92" s="90"/>
      <c r="V92" s="82" t="str">
        <f t="shared" si="132"/>
        <v/>
      </c>
      <c r="W92" s="46" t="str">
        <f t="shared" si="133"/>
        <v/>
      </c>
      <c r="X92" s="34" t="str">
        <f t="shared" si="173"/>
        <v/>
      </c>
      <c r="Y92" s="46" t="str">
        <f t="shared" si="134"/>
        <v/>
      </c>
      <c r="Z92" s="86" t="str">
        <f t="shared" si="135"/>
        <v/>
      </c>
      <c r="AA92" s="86" t="str">
        <f t="shared" si="136"/>
        <v/>
      </c>
      <c r="AB92" s="86" t="str">
        <f t="shared" si="137"/>
        <v/>
      </c>
      <c r="AC92" s="86" t="str">
        <f t="shared" si="138"/>
        <v/>
      </c>
      <c r="AD92" s="86" t="str">
        <f t="shared" si="139"/>
        <v/>
      </c>
      <c r="AE92" s="86" t="str">
        <f t="shared" si="140"/>
        <v/>
      </c>
      <c r="AF92" s="86" t="str">
        <f t="shared" si="141"/>
        <v/>
      </c>
      <c r="AG92" s="86" t="str">
        <f t="shared" si="142"/>
        <v/>
      </c>
      <c r="AH92" s="86" t="str">
        <f t="shared" si="143"/>
        <v/>
      </c>
      <c r="AI92" s="86" t="str">
        <f t="shared" si="144"/>
        <v/>
      </c>
      <c r="AJ92" s="86" t="str">
        <f t="shared" si="145"/>
        <v/>
      </c>
      <c r="AK92" s="86" t="str">
        <f t="shared" si="146"/>
        <v/>
      </c>
      <c r="AL92" s="86" t="str">
        <f t="shared" si="147"/>
        <v/>
      </c>
      <c r="AM92" s="86" t="str">
        <f t="shared" si="148"/>
        <v/>
      </c>
      <c r="AN92" s="86" t="str">
        <f t="shared" si="149"/>
        <v/>
      </c>
      <c r="AO92" s="86" t="str">
        <f t="shared" si="150"/>
        <v/>
      </c>
      <c r="AP92" s="86" t="str">
        <f t="shared" si="151"/>
        <v/>
      </c>
      <c r="AQ92" s="86" t="str">
        <f t="shared" si="174"/>
        <v/>
      </c>
      <c r="AR92" s="86" t="str">
        <f t="shared" si="152"/>
        <v/>
      </c>
      <c r="AS92" s="47" t="str">
        <f t="shared" si="153"/>
        <v/>
      </c>
      <c r="AT92" s="69" t="str">
        <f t="shared" si="154"/>
        <v/>
      </c>
      <c r="AU92" s="69" t="str">
        <f t="shared" si="155"/>
        <v/>
      </c>
      <c r="AV92" s="69" t="str">
        <f t="shared" si="156"/>
        <v/>
      </c>
      <c r="AW92" s="69" t="str">
        <f t="shared" si="175"/>
        <v/>
      </c>
      <c r="AX92" s="69" t="str">
        <f t="shared" si="176"/>
        <v/>
      </c>
      <c r="AY92" s="69" t="str">
        <f t="shared" si="157"/>
        <v/>
      </c>
      <c r="AZ92" s="69" t="str">
        <f t="shared" si="158"/>
        <v/>
      </c>
      <c r="BA92" s="69" t="str">
        <f t="shared" si="177"/>
        <v/>
      </c>
      <c r="BB92" s="69" t="str">
        <f t="shared" si="178"/>
        <v/>
      </c>
      <c r="BC92" s="70" t="str">
        <f t="shared" si="159"/>
        <v/>
      </c>
      <c r="BD92" s="70" t="str">
        <f t="shared" si="160"/>
        <v/>
      </c>
      <c r="BE92" s="70" t="str">
        <f t="shared" si="161"/>
        <v/>
      </c>
      <c r="BF92" s="85"/>
      <c r="BG92" s="82"/>
      <c r="BH92" s="64" t="str">
        <f t="shared" si="179"/>
        <v/>
      </c>
      <c r="BI92" s="69" t="str">
        <f t="shared" si="162"/>
        <v/>
      </c>
      <c r="BJ92" s="34" t="str">
        <f t="shared" si="163"/>
        <v/>
      </c>
      <c r="BK92" s="87"/>
      <c r="BL92" s="34" t="str">
        <f t="shared" si="164"/>
        <v/>
      </c>
      <c r="BM92" s="64" t="str">
        <f t="shared" si="180"/>
        <v/>
      </c>
      <c r="BN92" s="69" t="str">
        <f t="shared" si="165"/>
        <v/>
      </c>
      <c r="BO92" s="69" t="str">
        <f t="shared" si="181"/>
        <v/>
      </c>
      <c r="BP92" s="7" t="str">
        <f t="shared" si="166"/>
        <v/>
      </c>
      <c r="BQ92" s="7" t="str">
        <f t="shared" si="167"/>
        <v/>
      </c>
      <c r="BR92" s="7" t="str">
        <f t="shared" si="168"/>
        <v/>
      </c>
      <c r="BS92" s="110" t="str">
        <f t="shared" si="169"/>
        <v/>
      </c>
      <c r="BT92" s="7" t="str">
        <f t="shared" si="170"/>
        <v/>
      </c>
      <c r="BU92" s="115" t="str">
        <f t="shared" si="171"/>
        <v/>
      </c>
      <c r="BV92" s="67"/>
      <c r="CR92" s="9">
        <v>83</v>
      </c>
      <c r="CS92" s="6" t="s">
        <v>60</v>
      </c>
      <c r="CT92" s="6" t="s">
        <v>302</v>
      </c>
      <c r="CU92" s="6" t="s">
        <v>276</v>
      </c>
      <c r="CV92" s="6"/>
      <c r="CW92" s="6">
        <v>125</v>
      </c>
      <c r="CX92" s="6">
        <v>15</v>
      </c>
      <c r="CY92" s="6" t="s">
        <v>170</v>
      </c>
      <c r="CZ92" s="6">
        <v>2</v>
      </c>
      <c r="DA92" s="6">
        <v>3</v>
      </c>
      <c r="DB92" s="6"/>
      <c r="DC92" s="6"/>
      <c r="DE92" s="6">
        <v>83</v>
      </c>
      <c r="DF92" s="6">
        <v>4</v>
      </c>
      <c r="DG92" s="62">
        <v>41740</v>
      </c>
      <c r="DH92" s="63"/>
      <c r="DI92" s="6">
        <v>83</v>
      </c>
      <c r="DJ92" s="6">
        <v>4</v>
      </c>
      <c r="DK92" s="62">
        <v>41740</v>
      </c>
      <c r="DL92" s="20"/>
      <c r="DM92" s="6">
        <v>112</v>
      </c>
      <c r="DN92" s="6">
        <v>0.87</v>
      </c>
      <c r="DP92" s="53">
        <v>83</v>
      </c>
      <c r="DQ92" s="16">
        <v>0.35</v>
      </c>
    </row>
    <row r="93" spans="1:121" s="17" customFormat="1" ht="30" customHeight="1" x14ac:dyDescent="0.25">
      <c r="A93" s="104">
        <v>84</v>
      </c>
      <c r="B93" s="87"/>
      <c r="C93" s="64"/>
      <c r="D93" s="88"/>
      <c r="E93" s="82" t="str">
        <f t="shared" si="119"/>
        <v/>
      </c>
      <c r="F93" s="47" t="str">
        <f t="shared" si="120"/>
        <v/>
      </c>
      <c r="G93" s="47" t="str">
        <f t="shared" si="121"/>
        <v/>
      </c>
      <c r="H93" s="85" t="str">
        <f t="shared" si="122"/>
        <v/>
      </c>
      <c r="I93" s="87"/>
      <c r="J93" s="7" t="str">
        <f t="shared" si="123"/>
        <v/>
      </c>
      <c r="K93" s="64" t="str">
        <f t="shared" si="124"/>
        <v/>
      </c>
      <c r="L93" s="69" t="str">
        <f t="shared" si="125"/>
        <v/>
      </c>
      <c r="M93" s="69" t="str">
        <f t="shared" si="126"/>
        <v/>
      </c>
      <c r="N93" s="7" t="str">
        <f t="shared" si="127"/>
        <v/>
      </c>
      <c r="O93" s="7" t="str">
        <f t="shared" si="128"/>
        <v/>
      </c>
      <c r="P93" s="7" t="str">
        <f t="shared" si="129"/>
        <v/>
      </c>
      <c r="Q93" s="7" t="str">
        <f t="shared" si="130"/>
        <v/>
      </c>
      <c r="R93" s="114" t="str">
        <f t="shared" si="131"/>
        <v/>
      </c>
      <c r="S93" s="82"/>
      <c r="T93" s="89" t="str">
        <f t="shared" si="172"/>
        <v/>
      </c>
      <c r="U93" s="90"/>
      <c r="V93" s="82" t="str">
        <f t="shared" si="132"/>
        <v/>
      </c>
      <c r="W93" s="46" t="str">
        <f t="shared" si="133"/>
        <v/>
      </c>
      <c r="X93" s="34" t="str">
        <f t="shared" si="173"/>
        <v/>
      </c>
      <c r="Y93" s="46" t="str">
        <f t="shared" si="134"/>
        <v/>
      </c>
      <c r="Z93" s="86" t="str">
        <f t="shared" si="135"/>
        <v/>
      </c>
      <c r="AA93" s="86" t="str">
        <f t="shared" si="136"/>
        <v/>
      </c>
      <c r="AB93" s="86" t="str">
        <f t="shared" si="137"/>
        <v/>
      </c>
      <c r="AC93" s="86" t="str">
        <f t="shared" si="138"/>
        <v/>
      </c>
      <c r="AD93" s="86" t="str">
        <f t="shared" si="139"/>
        <v/>
      </c>
      <c r="AE93" s="86" t="str">
        <f t="shared" si="140"/>
        <v/>
      </c>
      <c r="AF93" s="86" t="str">
        <f t="shared" si="141"/>
        <v/>
      </c>
      <c r="AG93" s="86" t="str">
        <f t="shared" si="142"/>
        <v/>
      </c>
      <c r="AH93" s="86" t="str">
        <f t="shared" si="143"/>
        <v/>
      </c>
      <c r="AI93" s="86" t="str">
        <f t="shared" si="144"/>
        <v/>
      </c>
      <c r="AJ93" s="86" t="str">
        <f t="shared" si="145"/>
        <v/>
      </c>
      <c r="AK93" s="86" t="str">
        <f t="shared" si="146"/>
        <v/>
      </c>
      <c r="AL93" s="86" t="str">
        <f t="shared" si="147"/>
        <v/>
      </c>
      <c r="AM93" s="86" t="str">
        <f t="shared" si="148"/>
        <v/>
      </c>
      <c r="AN93" s="86" t="str">
        <f t="shared" si="149"/>
        <v/>
      </c>
      <c r="AO93" s="86" t="str">
        <f t="shared" si="150"/>
        <v/>
      </c>
      <c r="AP93" s="86" t="str">
        <f t="shared" si="151"/>
        <v/>
      </c>
      <c r="AQ93" s="86" t="str">
        <f t="shared" si="174"/>
        <v/>
      </c>
      <c r="AR93" s="86" t="str">
        <f t="shared" si="152"/>
        <v/>
      </c>
      <c r="AS93" s="47" t="str">
        <f t="shared" si="153"/>
        <v/>
      </c>
      <c r="AT93" s="69" t="str">
        <f t="shared" si="154"/>
        <v/>
      </c>
      <c r="AU93" s="69" t="str">
        <f t="shared" si="155"/>
        <v/>
      </c>
      <c r="AV93" s="69" t="str">
        <f t="shared" si="156"/>
        <v/>
      </c>
      <c r="AW93" s="69" t="str">
        <f t="shared" si="175"/>
        <v/>
      </c>
      <c r="AX93" s="69" t="str">
        <f t="shared" si="176"/>
        <v/>
      </c>
      <c r="AY93" s="69" t="str">
        <f t="shared" si="157"/>
        <v/>
      </c>
      <c r="AZ93" s="69" t="str">
        <f t="shared" si="158"/>
        <v/>
      </c>
      <c r="BA93" s="69" t="str">
        <f t="shared" si="177"/>
        <v/>
      </c>
      <c r="BB93" s="69" t="str">
        <f t="shared" si="178"/>
        <v/>
      </c>
      <c r="BC93" s="70" t="str">
        <f t="shared" si="159"/>
        <v/>
      </c>
      <c r="BD93" s="70" t="str">
        <f t="shared" si="160"/>
        <v/>
      </c>
      <c r="BE93" s="70" t="str">
        <f t="shared" si="161"/>
        <v/>
      </c>
      <c r="BF93" s="85"/>
      <c r="BG93" s="82"/>
      <c r="BH93" s="64" t="str">
        <f t="shared" si="179"/>
        <v/>
      </c>
      <c r="BI93" s="69" t="str">
        <f t="shared" si="162"/>
        <v/>
      </c>
      <c r="BJ93" s="34" t="str">
        <f t="shared" si="163"/>
        <v/>
      </c>
      <c r="BK93" s="87"/>
      <c r="BL93" s="34" t="str">
        <f t="shared" si="164"/>
        <v/>
      </c>
      <c r="BM93" s="64" t="str">
        <f t="shared" si="180"/>
        <v/>
      </c>
      <c r="BN93" s="69" t="str">
        <f t="shared" si="165"/>
        <v/>
      </c>
      <c r="BO93" s="69" t="str">
        <f t="shared" si="181"/>
        <v/>
      </c>
      <c r="BP93" s="7" t="str">
        <f t="shared" si="166"/>
        <v/>
      </c>
      <c r="BQ93" s="7" t="str">
        <f t="shared" si="167"/>
        <v/>
      </c>
      <c r="BR93" s="7" t="str">
        <f t="shared" si="168"/>
        <v/>
      </c>
      <c r="BS93" s="110" t="str">
        <f t="shared" si="169"/>
        <v/>
      </c>
      <c r="BT93" s="7" t="str">
        <f t="shared" si="170"/>
        <v/>
      </c>
      <c r="BU93" s="115" t="str">
        <f t="shared" si="171"/>
        <v/>
      </c>
      <c r="BV93" s="67"/>
      <c r="CR93" s="9">
        <v>84</v>
      </c>
      <c r="CS93" s="6" t="s">
        <v>61</v>
      </c>
      <c r="CT93" s="6" t="s">
        <v>302</v>
      </c>
      <c r="CU93" s="6" t="s">
        <v>276</v>
      </c>
      <c r="CV93" s="6"/>
      <c r="CW93" s="6">
        <v>125</v>
      </c>
      <c r="CX93" s="6">
        <v>20</v>
      </c>
      <c r="CY93" s="6" t="s">
        <v>170</v>
      </c>
      <c r="CZ93" s="6">
        <v>2</v>
      </c>
      <c r="DA93" s="6">
        <v>3</v>
      </c>
      <c r="DB93" s="6"/>
      <c r="DC93" s="6"/>
      <c r="DE93" s="6">
        <v>84</v>
      </c>
      <c r="DF93" s="6">
        <v>4</v>
      </c>
      <c r="DG93" s="62">
        <v>41740</v>
      </c>
      <c r="DH93" s="63"/>
      <c r="DI93" s="6">
        <v>84</v>
      </c>
      <c r="DJ93" s="6">
        <v>4</v>
      </c>
      <c r="DK93" s="62">
        <v>41740</v>
      </c>
      <c r="DL93" s="20"/>
      <c r="DM93" s="6">
        <v>113</v>
      </c>
      <c r="DN93" s="6">
        <v>0.87</v>
      </c>
      <c r="DP93" s="53">
        <v>84</v>
      </c>
      <c r="DQ93" s="16">
        <v>0.35</v>
      </c>
    </row>
    <row r="94" spans="1:121" s="17" customFormat="1" ht="30" customHeight="1" x14ac:dyDescent="0.25">
      <c r="A94" s="104">
        <v>85</v>
      </c>
      <c r="B94" s="87"/>
      <c r="C94" s="64"/>
      <c r="D94" s="88"/>
      <c r="E94" s="82" t="str">
        <f t="shared" si="119"/>
        <v/>
      </c>
      <c r="F94" s="47" t="str">
        <f t="shared" si="120"/>
        <v/>
      </c>
      <c r="G94" s="47" t="str">
        <f t="shared" si="121"/>
        <v/>
      </c>
      <c r="H94" s="85" t="str">
        <f t="shared" si="122"/>
        <v/>
      </c>
      <c r="I94" s="87"/>
      <c r="J94" s="7" t="str">
        <f t="shared" si="123"/>
        <v/>
      </c>
      <c r="K94" s="64" t="str">
        <f t="shared" si="124"/>
        <v/>
      </c>
      <c r="L94" s="69" t="str">
        <f t="shared" si="125"/>
        <v/>
      </c>
      <c r="M94" s="69" t="str">
        <f t="shared" si="126"/>
        <v/>
      </c>
      <c r="N94" s="7" t="str">
        <f t="shared" si="127"/>
        <v/>
      </c>
      <c r="O94" s="7" t="str">
        <f t="shared" si="128"/>
        <v/>
      </c>
      <c r="P94" s="7" t="str">
        <f t="shared" si="129"/>
        <v/>
      </c>
      <c r="Q94" s="7" t="str">
        <f t="shared" si="130"/>
        <v/>
      </c>
      <c r="R94" s="114" t="str">
        <f t="shared" si="131"/>
        <v/>
      </c>
      <c r="S94" s="82"/>
      <c r="T94" s="89" t="str">
        <f t="shared" si="172"/>
        <v/>
      </c>
      <c r="U94" s="90"/>
      <c r="V94" s="82" t="str">
        <f t="shared" si="132"/>
        <v/>
      </c>
      <c r="W94" s="46" t="str">
        <f t="shared" si="133"/>
        <v/>
      </c>
      <c r="X94" s="34" t="str">
        <f t="shared" si="173"/>
        <v/>
      </c>
      <c r="Y94" s="46" t="str">
        <f t="shared" si="134"/>
        <v/>
      </c>
      <c r="Z94" s="86" t="str">
        <f t="shared" si="135"/>
        <v/>
      </c>
      <c r="AA94" s="86" t="str">
        <f t="shared" si="136"/>
        <v/>
      </c>
      <c r="AB94" s="86" t="str">
        <f t="shared" si="137"/>
        <v/>
      </c>
      <c r="AC94" s="86" t="str">
        <f t="shared" si="138"/>
        <v/>
      </c>
      <c r="AD94" s="86" t="str">
        <f t="shared" si="139"/>
        <v/>
      </c>
      <c r="AE94" s="86" t="str">
        <f t="shared" si="140"/>
        <v/>
      </c>
      <c r="AF94" s="86" t="str">
        <f t="shared" si="141"/>
        <v/>
      </c>
      <c r="AG94" s="86" t="str">
        <f t="shared" si="142"/>
        <v/>
      </c>
      <c r="AH94" s="86" t="str">
        <f t="shared" si="143"/>
        <v/>
      </c>
      <c r="AI94" s="86" t="str">
        <f t="shared" si="144"/>
        <v/>
      </c>
      <c r="AJ94" s="86" t="str">
        <f t="shared" si="145"/>
        <v/>
      </c>
      <c r="AK94" s="86" t="str">
        <f t="shared" si="146"/>
        <v/>
      </c>
      <c r="AL94" s="86" t="str">
        <f t="shared" si="147"/>
        <v/>
      </c>
      <c r="AM94" s="86" t="str">
        <f t="shared" si="148"/>
        <v/>
      </c>
      <c r="AN94" s="86" t="str">
        <f t="shared" si="149"/>
        <v/>
      </c>
      <c r="AO94" s="86" t="str">
        <f t="shared" si="150"/>
        <v/>
      </c>
      <c r="AP94" s="86" t="str">
        <f t="shared" si="151"/>
        <v/>
      </c>
      <c r="AQ94" s="86" t="str">
        <f t="shared" si="174"/>
        <v/>
      </c>
      <c r="AR94" s="86" t="str">
        <f t="shared" si="152"/>
        <v/>
      </c>
      <c r="AS94" s="47" t="str">
        <f t="shared" si="153"/>
        <v/>
      </c>
      <c r="AT94" s="69" t="str">
        <f t="shared" si="154"/>
        <v/>
      </c>
      <c r="AU94" s="69" t="str">
        <f t="shared" si="155"/>
        <v/>
      </c>
      <c r="AV94" s="69" t="str">
        <f t="shared" si="156"/>
        <v/>
      </c>
      <c r="AW94" s="69" t="str">
        <f t="shared" si="175"/>
        <v/>
      </c>
      <c r="AX94" s="69" t="str">
        <f t="shared" si="176"/>
        <v/>
      </c>
      <c r="AY94" s="69" t="str">
        <f t="shared" si="157"/>
        <v/>
      </c>
      <c r="AZ94" s="69" t="str">
        <f t="shared" si="158"/>
        <v/>
      </c>
      <c r="BA94" s="69" t="str">
        <f t="shared" si="177"/>
        <v/>
      </c>
      <c r="BB94" s="69" t="str">
        <f t="shared" si="178"/>
        <v/>
      </c>
      <c r="BC94" s="70" t="str">
        <f t="shared" si="159"/>
        <v/>
      </c>
      <c r="BD94" s="70" t="str">
        <f t="shared" si="160"/>
        <v/>
      </c>
      <c r="BE94" s="70" t="str">
        <f t="shared" si="161"/>
        <v/>
      </c>
      <c r="BF94" s="85"/>
      <c r="BG94" s="82"/>
      <c r="BH94" s="64" t="str">
        <f t="shared" si="179"/>
        <v/>
      </c>
      <c r="BI94" s="69" t="str">
        <f t="shared" si="162"/>
        <v/>
      </c>
      <c r="BJ94" s="34" t="str">
        <f t="shared" si="163"/>
        <v/>
      </c>
      <c r="BK94" s="87"/>
      <c r="BL94" s="34" t="str">
        <f t="shared" si="164"/>
        <v/>
      </c>
      <c r="BM94" s="64" t="str">
        <f t="shared" si="180"/>
        <v/>
      </c>
      <c r="BN94" s="69" t="str">
        <f t="shared" si="165"/>
        <v/>
      </c>
      <c r="BO94" s="69" t="str">
        <f t="shared" si="181"/>
        <v/>
      </c>
      <c r="BP94" s="7" t="str">
        <f t="shared" si="166"/>
        <v/>
      </c>
      <c r="BQ94" s="7" t="str">
        <f t="shared" si="167"/>
        <v/>
      </c>
      <c r="BR94" s="7" t="str">
        <f t="shared" si="168"/>
        <v/>
      </c>
      <c r="BS94" s="110" t="str">
        <f t="shared" si="169"/>
        <v/>
      </c>
      <c r="BT94" s="7" t="str">
        <f t="shared" si="170"/>
        <v/>
      </c>
      <c r="BU94" s="115" t="str">
        <f t="shared" si="171"/>
        <v/>
      </c>
      <c r="BV94" s="67"/>
      <c r="CR94" s="9">
        <v>85</v>
      </c>
      <c r="CS94" s="6" t="s">
        <v>62</v>
      </c>
      <c r="CT94" s="6" t="s">
        <v>302</v>
      </c>
      <c r="CU94" s="6" t="s">
        <v>276</v>
      </c>
      <c r="CV94" s="6"/>
      <c r="CW94" s="6">
        <v>125</v>
      </c>
      <c r="CX94" s="6">
        <v>20</v>
      </c>
      <c r="CY94" s="6" t="s">
        <v>170</v>
      </c>
      <c r="CZ94" s="6">
        <v>2</v>
      </c>
      <c r="DA94" s="6">
        <v>3</v>
      </c>
      <c r="DB94" s="6"/>
      <c r="DC94" s="6"/>
      <c r="DE94" s="6">
        <v>85</v>
      </c>
      <c r="DF94" s="6">
        <v>4</v>
      </c>
      <c r="DG94" s="62">
        <v>41740</v>
      </c>
      <c r="DH94" s="63"/>
      <c r="DI94" s="6">
        <v>85</v>
      </c>
      <c r="DJ94" s="6">
        <v>4</v>
      </c>
      <c r="DK94" s="62">
        <v>41740</v>
      </c>
      <c r="DL94" s="20"/>
      <c r="DM94" s="6">
        <v>114</v>
      </c>
      <c r="DN94" s="6">
        <v>0.82</v>
      </c>
      <c r="DP94" s="53">
        <v>85</v>
      </c>
      <c r="DQ94" s="16">
        <v>0.35</v>
      </c>
    </row>
    <row r="95" spans="1:121" s="17" customFormat="1" ht="30" customHeight="1" x14ac:dyDescent="0.25">
      <c r="A95" s="104">
        <v>86</v>
      </c>
      <c r="B95" s="87"/>
      <c r="C95" s="64"/>
      <c r="D95" s="88"/>
      <c r="E95" s="82" t="str">
        <f t="shared" si="119"/>
        <v/>
      </c>
      <c r="F95" s="47" t="str">
        <f t="shared" si="120"/>
        <v/>
      </c>
      <c r="G95" s="47" t="str">
        <f t="shared" si="121"/>
        <v/>
      </c>
      <c r="H95" s="85" t="str">
        <f t="shared" si="122"/>
        <v/>
      </c>
      <c r="I95" s="87"/>
      <c r="J95" s="7" t="str">
        <f t="shared" si="123"/>
        <v/>
      </c>
      <c r="K95" s="64" t="str">
        <f t="shared" si="124"/>
        <v/>
      </c>
      <c r="L95" s="69" t="str">
        <f t="shared" si="125"/>
        <v/>
      </c>
      <c r="M95" s="69" t="str">
        <f t="shared" si="126"/>
        <v/>
      </c>
      <c r="N95" s="7" t="str">
        <f t="shared" si="127"/>
        <v/>
      </c>
      <c r="O95" s="7" t="str">
        <f t="shared" si="128"/>
        <v/>
      </c>
      <c r="P95" s="7" t="str">
        <f t="shared" si="129"/>
        <v/>
      </c>
      <c r="Q95" s="7" t="str">
        <f t="shared" si="130"/>
        <v/>
      </c>
      <c r="R95" s="114" t="str">
        <f t="shared" si="131"/>
        <v/>
      </c>
      <c r="S95" s="82"/>
      <c r="T95" s="89" t="str">
        <f t="shared" si="172"/>
        <v/>
      </c>
      <c r="U95" s="90"/>
      <c r="V95" s="82" t="str">
        <f t="shared" si="132"/>
        <v/>
      </c>
      <c r="W95" s="46" t="str">
        <f t="shared" si="133"/>
        <v/>
      </c>
      <c r="X95" s="34" t="str">
        <f t="shared" si="173"/>
        <v/>
      </c>
      <c r="Y95" s="46" t="str">
        <f t="shared" si="134"/>
        <v/>
      </c>
      <c r="Z95" s="86" t="str">
        <f t="shared" si="135"/>
        <v/>
      </c>
      <c r="AA95" s="86" t="str">
        <f t="shared" si="136"/>
        <v/>
      </c>
      <c r="AB95" s="86" t="str">
        <f t="shared" si="137"/>
        <v/>
      </c>
      <c r="AC95" s="86" t="str">
        <f t="shared" si="138"/>
        <v/>
      </c>
      <c r="AD95" s="86" t="str">
        <f t="shared" si="139"/>
        <v/>
      </c>
      <c r="AE95" s="86" t="str">
        <f t="shared" si="140"/>
        <v/>
      </c>
      <c r="AF95" s="86" t="str">
        <f t="shared" si="141"/>
        <v/>
      </c>
      <c r="AG95" s="86" t="str">
        <f t="shared" si="142"/>
        <v/>
      </c>
      <c r="AH95" s="86" t="str">
        <f t="shared" si="143"/>
        <v/>
      </c>
      <c r="AI95" s="86" t="str">
        <f t="shared" si="144"/>
        <v/>
      </c>
      <c r="AJ95" s="86" t="str">
        <f t="shared" si="145"/>
        <v/>
      </c>
      <c r="AK95" s="86" t="str">
        <f t="shared" si="146"/>
        <v/>
      </c>
      <c r="AL95" s="86" t="str">
        <f t="shared" si="147"/>
        <v/>
      </c>
      <c r="AM95" s="86" t="str">
        <f t="shared" si="148"/>
        <v/>
      </c>
      <c r="AN95" s="86" t="str">
        <f t="shared" si="149"/>
        <v/>
      </c>
      <c r="AO95" s="86" t="str">
        <f t="shared" si="150"/>
        <v/>
      </c>
      <c r="AP95" s="86" t="str">
        <f t="shared" si="151"/>
        <v/>
      </c>
      <c r="AQ95" s="86" t="str">
        <f t="shared" si="174"/>
        <v/>
      </c>
      <c r="AR95" s="86" t="str">
        <f t="shared" si="152"/>
        <v/>
      </c>
      <c r="AS95" s="47" t="str">
        <f t="shared" si="153"/>
        <v/>
      </c>
      <c r="AT95" s="69" t="str">
        <f t="shared" si="154"/>
        <v/>
      </c>
      <c r="AU95" s="69" t="str">
        <f t="shared" si="155"/>
        <v/>
      </c>
      <c r="AV95" s="69" t="str">
        <f t="shared" si="156"/>
        <v/>
      </c>
      <c r="AW95" s="69" t="str">
        <f t="shared" si="175"/>
        <v/>
      </c>
      <c r="AX95" s="69" t="str">
        <f t="shared" si="176"/>
        <v/>
      </c>
      <c r="AY95" s="69" t="str">
        <f t="shared" si="157"/>
        <v/>
      </c>
      <c r="AZ95" s="69" t="str">
        <f t="shared" si="158"/>
        <v/>
      </c>
      <c r="BA95" s="69" t="str">
        <f t="shared" si="177"/>
        <v/>
      </c>
      <c r="BB95" s="69" t="str">
        <f t="shared" si="178"/>
        <v/>
      </c>
      <c r="BC95" s="70" t="str">
        <f t="shared" si="159"/>
        <v/>
      </c>
      <c r="BD95" s="70" t="str">
        <f t="shared" si="160"/>
        <v/>
      </c>
      <c r="BE95" s="70" t="str">
        <f t="shared" si="161"/>
        <v/>
      </c>
      <c r="BF95" s="85"/>
      <c r="BG95" s="82"/>
      <c r="BH95" s="64" t="str">
        <f t="shared" si="179"/>
        <v/>
      </c>
      <c r="BI95" s="69" t="str">
        <f t="shared" si="162"/>
        <v/>
      </c>
      <c r="BJ95" s="34" t="str">
        <f t="shared" si="163"/>
        <v/>
      </c>
      <c r="BK95" s="87"/>
      <c r="BL95" s="34" t="str">
        <f t="shared" si="164"/>
        <v/>
      </c>
      <c r="BM95" s="64" t="str">
        <f t="shared" si="180"/>
        <v/>
      </c>
      <c r="BN95" s="69" t="str">
        <f t="shared" si="165"/>
        <v/>
      </c>
      <c r="BO95" s="69" t="str">
        <f t="shared" si="181"/>
        <v/>
      </c>
      <c r="BP95" s="7" t="str">
        <f t="shared" si="166"/>
        <v/>
      </c>
      <c r="BQ95" s="7" t="str">
        <f t="shared" si="167"/>
        <v/>
      </c>
      <c r="BR95" s="7" t="str">
        <f t="shared" si="168"/>
        <v/>
      </c>
      <c r="BS95" s="110" t="str">
        <f t="shared" si="169"/>
        <v/>
      </c>
      <c r="BT95" s="7" t="str">
        <f t="shared" si="170"/>
        <v/>
      </c>
      <c r="BU95" s="115" t="str">
        <f t="shared" si="171"/>
        <v/>
      </c>
      <c r="BV95" s="67"/>
      <c r="CR95" s="9">
        <v>86</v>
      </c>
      <c r="CS95" s="6" t="s">
        <v>63</v>
      </c>
      <c r="CT95" s="6" t="s">
        <v>302</v>
      </c>
      <c r="CU95" s="6" t="s">
        <v>276</v>
      </c>
      <c r="CV95" s="6"/>
      <c r="CW95" s="6">
        <v>125</v>
      </c>
      <c r="CX95" s="6">
        <v>20</v>
      </c>
      <c r="CY95" s="6" t="s">
        <v>170</v>
      </c>
      <c r="CZ95" s="6">
        <v>2</v>
      </c>
      <c r="DA95" s="6">
        <v>3</v>
      </c>
      <c r="DB95" s="6"/>
      <c r="DC95" s="6"/>
      <c r="DE95" s="6">
        <v>86</v>
      </c>
      <c r="DF95" s="6">
        <v>3</v>
      </c>
      <c r="DG95" s="62">
        <v>52620</v>
      </c>
      <c r="DH95" s="63"/>
      <c r="DI95" s="6">
        <v>86</v>
      </c>
      <c r="DJ95" s="6">
        <v>4</v>
      </c>
      <c r="DK95" s="62">
        <v>41740</v>
      </c>
      <c r="DL95" s="20"/>
      <c r="DM95" s="6">
        <v>115</v>
      </c>
      <c r="DN95" s="6">
        <v>0.82</v>
      </c>
      <c r="DP95" s="53">
        <v>86</v>
      </c>
      <c r="DQ95" s="16">
        <v>0.35</v>
      </c>
    </row>
    <row r="96" spans="1:121" s="17" customFormat="1" ht="30" customHeight="1" x14ac:dyDescent="0.25">
      <c r="A96" s="104">
        <v>87</v>
      </c>
      <c r="B96" s="87"/>
      <c r="C96" s="64"/>
      <c r="D96" s="88"/>
      <c r="E96" s="82" t="str">
        <f t="shared" si="119"/>
        <v/>
      </c>
      <c r="F96" s="47" t="str">
        <f t="shared" si="120"/>
        <v/>
      </c>
      <c r="G96" s="47" t="str">
        <f t="shared" si="121"/>
        <v/>
      </c>
      <c r="H96" s="85" t="str">
        <f t="shared" si="122"/>
        <v/>
      </c>
      <c r="I96" s="87"/>
      <c r="J96" s="7" t="str">
        <f t="shared" si="123"/>
        <v/>
      </c>
      <c r="K96" s="64" t="str">
        <f t="shared" si="124"/>
        <v/>
      </c>
      <c r="L96" s="69" t="str">
        <f t="shared" si="125"/>
        <v/>
      </c>
      <c r="M96" s="69" t="str">
        <f t="shared" si="126"/>
        <v/>
      </c>
      <c r="N96" s="7" t="str">
        <f t="shared" si="127"/>
        <v/>
      </c>
      <c r="O96" s="7" t="str">
        <f t="shared" si="128"/>
        <v/>
      </c>
      <c r="P96" s="7" t="str">
        <f t="shared" si="129"/>
        <v/>
      </c>
      <c r="Q96" s="7" t="str">
        <f t="shared" si="130"/>
        <v/>
      </c>
      <c r="R96" s="114" t="str">
        <f t="shared" si="131"/>
        <v/>
      </c>
      <c r="S96" s="82"/>
      <c r="T96" s="89" t="str">
        <f t="shared" si="172"/>
        <v/>
      </c>
      <c r="U96" s="90"/>
      <c r="V96" s="82" t="str">
        <f t="shared" si="132"/>
        <v/>
      </c>
      <c r="W96" s="46" t="str">
        <f t="shared" si="133"/>
        <v/>
      </c>
      <c r="X96" s="34" t="str">
        <f t="shared" si="173"/>
        <v/>
      </c>
      <c r="Y96" s="46" t="str">
        <f t="shared" si="134"/>
        <v/>
      </c>
      <c r="Z96" s="86" t="str">
        <f t="shared" si="135"/>
        <v/>
      </c>
      <c r="AA96" s="86" t="str">
        <f t="shared" si="136"/>
        <v/>
      </c>
      <c r="AB96" s="86" t="str">
        <f t="shared" si="137"/>
        <v/>
      </c>
      <c r="AC96" s="86" t="str">
        <f t="shared" si="138"/>
        <v/>
      </c>
      <c r="AD96" s="86" t="str">
        <f t="shared" si="139"/>
        <v/>
      </c>
      <c r="AE96" s="86" t="str">
        <f t="shared" si="140"/>
        <v/>
      </c>
      <c r="AF96" s="86" t="str">
        <f t="shared" si="141"/>
        <v/>
      </c>
      <c r="AG96" s="86" t="str">
        <f t="shared" si="142"/>
        <v/>
      </c>
      <c r="AH96" s="86" t="str">
        <f t="shared" si="143"/>
        <v/>
      </c>
      <c r="AI96" s="86" t="str">
        <f t="shared" si="144"/>
        <v/>
      </c>
      <c r="AJ96" s="86" t="str">
        <f t="shared" si="145"/>
        <v/>
      </c>
      <c r="AK96" s="86" t="str">
        <f t="shared" si="146"/>
        <v/>
      </c>
      <c r="AL96" s="86" t="str">
        <f t="shared" si="147"/>
        <v/>
      </c>
      <c r="AM96" s="86" t="str">
        <f t="shared" si="148"/>
        <v/>
      </c>
      <c r="AN96" s="86" t="str">
        <f t="shared" si="149"/>
        <v/>
      </c>
      <c r="AO96" s="86" t="str">
        <f t="shared" si="150"/>
        <v/>
      </c>
      <c r="AP96" s="86" t="str">
        <f t="shared" si="151"/>
        <v/>
      </c>
      <c r="AQ96" s="86" t="str">
        <f t="shared" si="174"/>
        <v/>
      </c>
      <c r="AR96" s="86" t="str">
        <f t="shared" si="152"/>
        <v/>
      </c>
      <c r="AS96" s="47" t="str">
        <f t="shared" si="153"/>
        <v/>
      </c>
      <c r="AT96" s="69" t="str">
        <f t="shared" si="154"/>
        <v/>
      </c>
      <c r="AU96" s="69" t="str">
        <f t="shared" si="155"/>
        <v/>
      </c>
      <c r="AV96" s="69" t="str">
        <f t="shared" si="156"/>
        <v/>
      </c>
      <c r="AW96" s="69" t="str">
        <f t="shared" si="175"/>
        <v/>
      </c>
      <c r="AX96" s="69" t="str">
        <f t="shared" si="176"/>
        <v/>
      </c>
      <c r="AY96" s="69" t="str">
        <f t="shared" si="157"/>
        <v/>
      </c>
      <c r="AZ96" s="69" t="str">
        <f t="shared" si="158"/>
        <v/>
      </c>
      <c r="BA96" s="69" t="str">
        <f t="shared" si="177"/>
        <v/>
      </c>
      <c r="BB96" s="69" t="str">
        <f t="shared" si="178"/>
        <v/>
      </c>
      <c r="BC96" s="70" t="str">
        <f t="shared" si="159"/>
        <v/>
      </c>
      <c r="BD96" s="70" t="str">
        <f t="shared" si="160"/>
        <v/>
      </c>
      <c r="BE96" s="70" t="str">
        <f t="shared" si="161"/>
        <v/>
      </c>
      <c r="BF96" s="85"/>
      <c r="BG96" s="82"/>
      <c r="BH96" s="64" t="str">
        <f t="shared" si="179"/>
        <v/>
      </c>
      <c r="BI96" s="69" t="str">
        <f t="shared" si="162"/>
        <v/>
      </c>
      <c r="BJ96" s="34" t="str">
        <f t="shared" si="163"/>
        <v/>
      </c>
      <c r="BK96" s="87"/>
      <c r="BL96" s="34" t="str">
        <f t="shared" si="164"/>
        <v/>
      </c>
      <c r="BM96" s="64" t="str">
        <f t="shared" si="180"/>
        <v/>
      </c>
      <c r="BN96" s="69" t="str">
        <f t="shared" si="165"/>
        <v/>
      </c>
      <c r="BO96" s="69" t="str">
        <f t="shared" si="181"/>
        <v/>
      </c>
      <c r="BP96" s="7" t="str">
        <f t="shared" si="166"/>
        <v/>
      </c>
      <c r="BQ96" s="7" t="str">
        <f t="shared" si="167"/>
        <v/>
      </c>
      <c r="BR96" s="7" t="str">
        <f t="shared" si="168"/>
        <v/>
      </c>
      <c r="BS96" s="110" t="str">
        <f t="shared" si="169"/>
        <v/>
      </c>
      <c r="BT96" s="7" t="str">
        <f t="shared" si="170"/>
        <v/>
      </c>
      <c r="BU96" s="115" t="str">
        <f t="shared" si="171"/>
        <v/>
      </c>
      <c r="BV96" s="67"/>
      <c r="CR96" s="9">
        <v>87</v>
      </c>
      <c r="CS96" s="6" t="s">
        <v>64</v>
      </c>
      <c r="CT96" s="6" t="s">
        <v>302</v>
      </c>
      <c r="CU96" s="6" t="s">
        <v>276</v>
      </c>
      <c r="CV96" s="6"/>
      <c r="CW96" s="6">
        <v>125</v>
      </c>
      <c r="CX96" s="6">
        <v>30</v>
      </c>
      <c r="CY96" s="6" t="s">
        <v>170</v>
      </c>
      <c r="CZ96" s="6">
        <v>2</v>
      </c>
      <c r="DA96" s="6">
        <v>3</v>
      </c>
      <c r="DB96" s="6"/>
      <c r="DC96" s="6"/>
      <c r="DE96" s="6">
        <v>87</v>
      </c>
      <c r="DF96" s="6">
        <v>3</v>
      </c>
      <c r="DG96" s="62">
        <v>52620</v>
      </c>
      <c r="DH96" s="63"/>
      <c r="DI96" s="6">
        <v>87</v>
      </c>
      <c r="DJ96" s="6">
        <v>4</v>
      </c>
      <c r="DK96" s="62">
        <v>41740</v>
      </c>
      <c r="DL96" s="20"/>
      <c r="DM96" s="6">
        <v>116</v>
      </c>
      <c r="DN96" s="6">
        <v>0.82</v>
      </c>
      <c r="DP96" s="53">
        <v>87</v>
      </c>
      <c r="DQ96" s="16">
        <v>0.35</v>
      </c>
    </row>
    <row r="97" spans="1:131" s="17" customFormat="1" ht="30" customHeight="1" x14ac:dyDescent="0.25">
      <c r="A97" s="104">
        <v>88</v>
      </c>
      <c r="B97" s="87"/>
      <c r="C97" s="64"/>
      <c r="D97" s="88"/>
      <c r="E97" s="82" t="str">
        <f t="shared" si="119"/>
        <v/>
      </c>
      <c r="F97" s="47" t="str">
        <f t="shared" si="120"/>
        <v/>
      </c>
      <c r="G97" s="47" t="str">
        <f t="shared" si="121"/>
        <v/>
      </c>
      <c r="H97" s="85" t="str">
        <f t="shared" si="122"/>
        <v/>
      </c>
      <c r="I97" s="87"/>
      <c r="J97" s="7" t="str">
        <f t="shared" si="123"/>
        <v/>
      </c>
      <c r="K97" s="64" t="str">
        <f t="shared" si="124"/>
        <v/>
      </c>
      <c r="L97" s="69" t="str">
        <f t="shared" si="125"/>
        <v/>
      </c>
      <c r="M97" s="69" t="str">
        <f t="shared" si="126"/>
        <v/>
      </c>
      <c r="N97" s="7" t="str">
        <f t="shared" si="127"/>
        <v/>
      </c>
      <c r="O97" s="7" t="str">
        <f t="shared" si="128"/>
        <v/>
      </c>
      <c r="P97" s="7" t="str">
        <f t="shared" si="129"/>
        <v/>
      </c>
      <c r="Q97" s="7" t="str">
        <f t="shared" si="130"/>
        <v/>
      </c>
      <c r="R97" s="114" t="str">
        <f t="shared" si="131"/>
        <v/>
      </c>
      <c r="S97" s="82"/>
      <c r="T97" s="89" t="str">
        <f t="shared" si="172"/>
        <v/>
      </c>
      <c r="U97" s="90"/>
      <c r="V97" s="82" t="str">
        <f t="shared" si="132"/>
        <v/>
      </c>
      <c r="W97" s="46" t="str">
        <f t="shared" si="133"/>
        <v/>
      </c>
      <c r="X97" s="34" t="str">
        <f t="shared" si="173"/>
        <v/>
      </c>
      <c r="Y97" s="46" t="str">
        <f t="shared" si="134"/>
        <v/>
      </c>
      <c r="Z97" s="86" t="str">
        <f t="shared" si="135"/>
        <v/>
      </c>
      <c r="AA97" s="86" t="str">
        <f t="shared" si="136"/>
        <v/>
      </c>
      <c r="AB97" s="86" t="str">
        <f t="shared" si="137"/>
        <v/>
      </c>
      <c r="AC97" s="86" t="str">
        <f t="shared" si="138"/>
        <v/>
      </c>
      <c r="AD97" s="86" t="str">
        <f t="shared" si="139"/>
        <v/>
      </c>
      <c r="AE97" s="86" t="str">
        <f t="shared" si="140"/>
        <v/>
      </c>
      <c r="AF97" s="86" t="str">
        <f t="shared" si="141"/>
        <v/>
      </c>
      <c r="AG97" s="86" t="str">
        <f t="shared" si="142"/>
        <v/>
      </c>
      <c r="AH97" s="86" t="str">
        <f t="shared" si="143"/>
        <v/>
      </c>
      <c r="AI97" s="86" t="str">
        <f t="shared" si="144"/>
        <v/>
      </c>
      <c r="AJ97" s="86" t="str">
        <f t="shared" si="145"/>
        <v/>
      </c>
      <c r="AK97" s="86" t="str">
        <f t="shared" si="146"/>
        <v/>
      </c>
      <c r="AL97" s="86" t="str">
        <f t="shared" si="147"/>
        <v/>
      </c>
      <c r="AM97" s="86" t="str">
        <f t="shared" si="148"/>
        <v/>
      </c>
      <c r="AN97" s="86" t="str">
        <f t="shared" si="149"/>
        <v/>
      </c>
      <c r="AO97" s="86" t="str">
        <f t="shared" si="150"/>
        <v/>
      </c>
      <c r="AP97" s="86" t="str">
        <f t="shared" si="151"/>
        <v/>
      </c>
      <c r="AQ97" s="86" t="str">
        <f t="shared" si="174"/>
        <v/>
      </c>
      <c r="AR97" s="86" t="str">
        <f t="shared" si="152"/>
        <v/>
      </c>
      <c r="AS97" s="47" t="str">
        <f t="shared" si="153"/>
        <v/>
      </c>
      <c r="AT97" s="69" t="str">
        <f t="shared" si="154"/>
        <v/>
      </c>
      <c r="AU97" s="69" t="str">
        <f t="shared" si="155"/>
        <v/>
      </c>
      <c r="AV97" s="69" t="str">
        <f t="shared" si="156"/>
        <v/>
      </c>
      <c r="AW97" s="69" t="str">
        <f t="shared" si="175"/>
        <v/>
      </c>
      <c r="AX97" s="69" t="str">
        <f t="shared" si="176"/>
        <v/>
      </c>
      <c r="AY97" s="69" t="str">
        <f t="shared" si="157"/>
        <v/>
      </c>
      <c r="AZ97" s="69" t="str">
        <f t="shared" si="158"/>
        <v/>
      </c>
      <c r="BA97" s="69" t="str">
        <f t="shared" si="177"/>
        <v/>
      </c>
      <c r="BB97" s="69" t="str">
        <f t="shared" si="178"/>
        <v/>
      </c>
      <c r="BC97" s="70" t="str">
        <f t="shared" si="159"/>
        <v/>
      </c>
      <c r="BD97" s="70" t="str">
        <f t="shared" si="160"/>
        <v/>
      </c>
      <c r="BE97" s="70" t="str">
        <f t="shared" si="161"/>
        <v/>
      </c>
      <c r="BF97" s="85"/>
      <c r="BG97" s="82"/>
      <c r="BH97" s="64" t="str">
        <f t="shared" si="179"/>
        <v/>
      </c>
      <c r="BI97" s="69" t="str">
        <f t="shared" si="162"/>
        <v/>
      </c>
      <c r="BJ97" s="34" t="str">
        <f t="shared" si="163"/>
        <v/>
      </c>
      <c r="BK97" s="87"/>
      <c r="BL97" s="34" t="str">
        <f t="shared" si="164"/>
        <v/>
      </c>
      <c r="BM97" s="64" t="str">
        <f t="shared" si="180"/>
        <v/>
      </c>
      <c r="BN97" s="69" t="str">
        <f t="shared" si="165"/>
        <v/>
      </c>
      <c r="BO97" s="69" t="str">
        <f t="shared" si="181"/>
        <v/>
      </c>
      <c r="BP97" s="7" t="str">
        <f t="shared" si="166"/>
        <v/>
      </c>
      <c r="BQ97" s="7" t="str">
        <f t="shared" si="167"/>
        <v/>
      </c>
      <c r="BR97" s="7" t="str">
        <f t="shared" si="168"/>
        <v/>
      </c>
      <c r="BS97" s="110" t="str">
        <f t="shared" si="169"/>
        <v/>
      </c>
      <c r="BT97" s="7" t="str">
        <f t="shared" si="170"/>
        <v/>
      </c>
      <c r="BU97" s="115" t="str">
        <f t="shared" si="171"/>
        <v/>
      </c>
      <c r="BV97" s="67"/>
      <c r="CR97" s="9">
        <v>88</v>
      </c>
      <c r="CS97" s="6" t="s">
        <v>65</v>
      </c>
      <c r="CT97" s="6" t="s">
        <v>302</v>
      </c>
      <c r="CU97" s="6" t="s">
        <v>276</v>
      </c>
      <c r="CV97" s="6"/>
      <c r="CW97" s="6">
        <v>250</v>
      </c>
      <c r="CX97" s="6">
        <v>15</v>
      </c>
      <c r="CY97" s="6" t="s">
        <v>170</v>
      </c>
      <c r="CZ97" s="6">
        <v>2</v>
      </c>
      <c r="DA97" s="6">
        <v>3</v>
      </c>
      <c r="DB97" s="6"/>
      <c r="DC97" s="6"/>
      <c r="DE97" s="6">
        <v>88</v>
      </c>
      <c r="DF97" s="6">
        <v>3</v>
      </c>
      <c r="DG97" s="62">
        <v>52620</v>
      </c>
      <c r="DH97" s="63"/>
      <c r="DI97" s="6">
        <v>88</v>
      </c>
      <c r="DJ97" s="6">
        <v>4</v>
      </c>
      <c r="DK97" s="62">
        <v>41740</v>
      </c>
      <c r="DL97" s="20"/>
      <c r="DM97" s="6">
        <v>117</v>
      </c>
      <c r="DN97" s="6">
        <v>0.82</v>
      </c>
      <c r="DP97" s="53">
        <v>88</v>
      </c>
      <c r="DQ97" s="16">
        <v>0.35</v>
      </c>
    </row>
    <row r="98" spans="1:131" s="17" customFormat="1" ht="30" customHeight="1" x14ac:dyDescent="0.25">
      <c r="A98" s="104">
        <v>89</v>
      </c>
      <c r="B98" s="87"/>
      <c r="C98" s="64"/>
      <c r="D98" s="88"/>
      <c r="E98" s="82" t="str">
        <f t="shared" si="119"/>
        <v/>
      </c>
      <c r="F98" s="47" t="str">
        <f t="shared" si="120"/>
        <v/>
      </c>
      <c r="G98" s="47" t="str">
        <f t="shared" si="121"/>
        <v/>
      </c>
      <c r="H98" s="85" t="str">
        <f t="shared" si="122"/>
        <v/>
      </c>
      <c r="I98" s="87"/>
      <c r="J98" s="7" t="str">
        <f t="shared" si="123"/>
        <v/>
      </c>
      <c r="K98" s="64" t="str">
        <f t="shared" si="124"/>
        <v/>
      </c>
      <c r="L98" s="69" t="str">
        <f t="shared" si="125"/>
        <v/>
      </c>
      <c r="M98" s="69" t="str">
        <f t="shared" si="126"/>
        <v/>
      </c>
      <c r="N98" s="7" t="str">
        <f t="shared" si="127"/>
        <v/>
      </c>
      <c r="O98" s="7" t="str">
        <f t="shared" si="128"/>
        <v/>
      </c>
      <c r="P98" s="7" t="str">
        <f t="shared" si="129"/>
        <v/>
      </c>
      <c r="Q98" s="7" t="str">
        <f t="shared" si="130"/>
        <v/>
      </c>
      <c r="R98" s="114" t="str">
        <f t="shared" si="131"/>
        <v/>
      </c>
      <c r="S98" s="82"/>
      <c r="T98" s="89" t="str">
        <f t="shared" si="172"/>
        <v/>
      </c>
      <c r="U98" s="90"/>
      <c r="V98" s="82" t="str">
        <f t="shared" si="132"/>
        <v/>
      </c>
      <c r="W98" s="46" t="str">
        <f t="shared" si="133"/>
        <v/>
      </c>
      <c r="X98" s="34" t="str">
        <f t="shared" si="173"/>
        <v/>
      </c>
      <c r="Y98" s="46" t="str">
        <f t="shared" si="134"/>
        <v/>
      </c>
      <c r="Z98" s="86" t="str">
        <f t="shared" si="135"/>
        <v/>
      </c>
      <c r="AA98" s="86" t="str">
        <f t="shared" si="136"/>
        <v/>
      </c>
      <c r="AB98" s="86" t="str">
        <f t="shared" si="137"/>
        <v/>
      </c>
      <c r="AC98" s="86" t="str">
        <f t="shared" si="138"/>
        <v/>
      </c>
      <c r="AD98" s="86" t="str">
        <f t="shared" si="139"/>
        <v/>
      </c>
      <c r="AE98" s="86" t="str">
        <f t="shared" si="140"/>
        <v/>
      </c>
      <c r="AF98" s="86" t="str">
        <f t="shared" si="141"/>
        <v/>
      </c>
      <c r="AG98" s="86" t="str">
        <f t="shared" si="142"/>
        <v/>
      </c>
      <c r="AH98" s="86" t="str">
        <f t="shared" si="143"/>
        <v/>
      </c>
      <c r="AI98" s="86" t="str">
        <f t="shared" si="144"/>
        <v/>
      </c>
      <c r="AJ98" s="86" t="str">
        <f t="shared" si="145"/>
        <v/>
      </c>
      <c r="AK98" s="86" t="str">
        <f t="shared" si="146"/>
        <v/>
      </c>
      <c r="AL98" s="86" t="str">
        <f t="shared" si="147"/>
        <v/>
      </c>
      <c r="AM98" s="86" t="str">
        <f t="shared" si="148"/>
        <v/>
      </c>
      <c r="AN98" s="86" t="str">
        <f t="shared" si="149"/>
        <v/>
      </c>
      <c r="AO98" s="86" t="str">
        <f t="shared" si="150"/>
        <v/>
      </c>
      <c r="AP98" s="86" t="str">
        <f t="shared" si="151"/>
        <v/>
      </c>
      <c r="AQ98" s="86" t="str">
        <f t="shared" si="174"/>
        <v/>
      </c>
      <c r="AR98" s="86" t="str">
        <f t="shared" si="152"/>
        <v/>
      </c>
      <c r="AS98" s="47" t="str">
        <f t="shared" si="153"/>
        <v/>
      </c>
      <c r="AT98" s="69" t="str">
        <f t="shared" si="154"/>
        <v/>
      </c>
      <c r="AU98" s="69" t="str">
        <f t="shared" si="155"/>
        <v/>
      </c>
      <c r="AV98" s="69" t="str">
        <f t="shared" si="156"/>
        <v/>
      </c>
      <c r="AW98" s="69" t="str">
        <f t="shared" si="175"/>
        <v/>
      </c>
      <c r="AX98" s="69" t="str">
        <f t="shared" si="176"/>
        <v/>
      </c>
      <c r="AY98" s="69" t="str">
        <f t="shared" si="157"/>
        <v/>
      </c>
      <c r="AZ98" s="69" t="str">
        <f t="shared" si="158"/>
        <v/>
      </c>
      <c r="BA98" s="69" t="str">
        <f t="shared" si="177"/>
        <v/>
      </c>
      <c r="BB98" s="69" t="str">
        <f t="shared" si="178"/>
        <v/>
      </c>
      <c r="BC98" s="70" t="str">
        <f t="shared" si="159"/>
        <v/>
      </c>
      <c r="BD98" s="70" t="str">
        <f t="shared" si="160"/>
        <v/>
      </c>
      <c r="BE98" s="70" t="str">
        <f t="shared" si="161"/>
        <v/>
      </c>
      <c r="BF98" s="85"/>
      <c r="BG98" s="82"/>
      <c r="BH98" s="64" t="str">
        <f t="shared" si="179"/>
        <v/>
      </c>
      <c r="BI98" s="69" t="str">
        <f t="shared" si="162"/>
        <v/>
      </c>
      <c r="BJ98" s="34" t="str">
        <f t="shared" si="163"/>
        <v/>
      </c>
      <c r="BK98" s="87"/>
      <c r="BL98" s="34" t="str">
        <f t="shared" si="164"/>
        <v/>
      </c>
      <c r="BM98" s="64" t="str">
        <f t="shared" si="180"/>
        <v/>
      </c>
      <c r="BN98" s="69" t="str">
        <f t="shared" si="165"/>
        <v/>
      </c>
      <c r="BO98" s="69" t="str">
        <f t="shared" si="181"/>
        <v/>
      </c>
      <c r="BP98" s="7" t="str">
        <f t="shared" si="166"/>
        <v/>
      </c>
      <c r="BQ98" s="7" t="str">
        <f t="shared" si="167"/>
        <v/>
      </c>
      <c r="BR98" s="7" t="str">
        <f t="shared" si="168"/>
        <v/>
      </c>
      <c r="BS98" s="110" t="str">
        <f t="shared" si="169"/>
        <v/>
      </c>
      <c r="BT98" s="7" t="str">
        <f t="shared" si="170"/>
        <v/>
      </c>
      <c r="BU98" s="115" t="str">
        <f t="shared" si="171"/>
        <v/>
      </c>
      <c r="BV98" s="67"/>
      <c r="CR98" s="9">
        <v>89</v>
      </c>
      <c r="CS98" s="6" t="s">
        <v>66</v>
      </c>
      <c r="CT98" s="6" t="s">
        <v>302</v>
      </c>
      <c r="CU98" s="6" t="s">
        <v>276</v>
      </c>
      <c r="CV98" s="6"/>
      <c r="CW98" s="6">
        <v>250</v>
      </c>
      <c r="CX98" s="6">
        <v>20</v>
      </c>
      <c r="CY98" s="6" t="s">
        <v>170</v>
      </c>
      <c r="CZ98" s="6">
        <v>2</v>
      </c>
      <c r="DA98" s="6">
        <v>3</v>
      </c>
      <c r="DB98" s="6"/>
      <c r="DC98" s="6"/>
      <c r="DE98" s="6">
        <v>89</v>
      </c>
      <c r="DF98" s="6">
        <v>3</v>
      </c>
      <c r="DG98" s="62">
        <v>52620</v>
      </c>
      <c r="DH98" s="63"/>
      <c r="DI98" s="6">
        <v>89</v>
      </c>
      <c r="DJ98" s="6">
        <v>4</v>
      </c>
      <c r="DK98" s="62">
        <v>41740</v>
      </c>
      <c r="DL98" s="20"/>
      <c r="DM98" s="6">
        <v>118</v>
      </c>
      <c r="DN98" s="6">
        <v>0.82</v>
      </c>
      <c r="DP98" s="53">
        <v>89</v>
      </c>
      <c r="DQ98" s="16">
        <v>0.35</v>
      </c>
    </row>
    <row r="99" spans="1:131" s="17" customFormat="1" ht="30" customHeight="1" x14ac:dyDescent="0.25">
      <c r="A99" s="104">
        <v>90</v>
      </c>
      <c r="B99" s="87"/>
      <c r="C99" s="64"/>
      <c r="D99" s="88"/>
      <c r="E99" s="82" t="str">
        <f t="shared" si="119"/>
        <v/>
      </c>
      <c r="F99" s="47" t="str">
        <f t="shared" si="120"/>
        <v/>
      </c>
      <c r="G99" s="47" t="str">
        <f t="shared" si="121"/>
        <v/>
      </c>
      <c r="H99" s="85" t="str">
        <f t="shared" si="122"/>
        <v/>
      </c>
      <c r="I99" s="87"/>
      <c r="J99" s="7" t="str">
        <f t="shared" si="123"/>
        <v/>
      </c>
      <c r="K99" s="64" t="str">
        <f t="shared" si="124"/>
        <v/>
      </c>
      <c r="L99" s="69" t="str">
        <f t="shared" si="125"/>
        <v/>
      </c>
      <c r="M99" s="69" t="str">
        <f t="shared" si="126"/>
        <v/>
      </c>
      <c r="N99" s="7" t="str">
        <f t="shared" si="127"/>
        <v/>
      </c>
      <c r="O99" s="7" t="str">
        <f t="shared" si="128"/>
        <v/>
      </c>
      <c r="P99" s="7" t="str">
        <f t="shared" si="129"/>
        <v/>
      </c>
      <c r="Q99" s="7" t="str">
        <f t="shared" si="130"/>
        <v/>
      </c>
      <c r="R99" s="114" t="str">
        <f t="shared" si="131"/>
        <v/>
      </c>
      <c r="S99" s="82"/>
      <c r="T99" s="89" t="str">
        <f t="shared" si="172"/>
        <v/>
      </c>
      <c r="U99" s="90"/>
      <c r="V99" s="82" t="str">
        <f t="shared" si="132"/>
        <v/>
      </c>
      <c r="W99" s="46" t="str">
        <f t="shared" si="133"/>
        <v/>
      </c>
      <c r="X99" s="34" t="str">
        <f t="shared" si="173"/>
        <v/>
      </c>
      <c r="Y99" s="46" t="str">
        <f t="shared" si="134"/>
        <v/>
      </c>
      <c r="Z99" s="86" t="str">
        <f t="shared" si="135"/>
        <v/>
      </c>
      <c r="AA99" s="86" t="str">
        <f t="shared" si="136"/>
        <v/>
      </c>
      <c r="AB99" s="86" t="str">
        <f t="shared" si="137"/>
        <v/>
      </c>
      <c r="AC99" s="86" t="str">
        <f t="shared" si="138"/>
        <v/>
      </c>
      <c r="AD99" s="86" t="str">
        <f t="shared" si="139"/>
        <v/>
      </c>
      <c r="AE99" s="86" t="str">
        <f t="shared" si="140"/>
        <v/>
      </c>
      <c r="AF99" s="86" t="str">
        <f t="shared" si="141"/>
        <v/>
      </c>
      <c r="AG99" s="86" t="str">
        <f t="shared" si="142"/>
        <v/>
      </c>
      <c r="AH99" s="86" t="str">
        <f t="shared" si="143"/>
        <v/>
      </c>
      <c r="AI99" s="86" t="str">
        <f t="shared" si="144"/>
        <v/>
      </c>
      <c r="AJ99" s="86" t="str">
        <f t="shared" si="145"/>
        <v/>
      </c>
      <c r="AK99" s="86" t="str">
        <f t="shared" si="146"/>
        <v/>
      </c>
      <c r="AL99" s="86" t="str">
        <f t="shared" si="147"/>
        <v/>
      </c>
      <c r="AM99" s="86" t="str">
        <f t="shared" si="148"/>
        <v/>
      </c>
      <c r="AN99" s="86" t="str">
        <f t="shared" si="149"/>
        <v/>
      </c>
      <c r="AO99" s="86" t="str">
        <f t="shared" si="150"/>
        <v/>
      </c>
      <c r="AP99" s="86" t="str">
        <f t="shared" si="151"/>
        <v/>
      </c>
      <c r="AQ99" s="86" t="str">
        <f t="shared" si="174"/>
        <v/>
      </c>
      <c r="AR99" s="86" t="str">
        <f t="shared" si="152"/>
        <v/>
      </c>
      <c r="AS99" s="47" t="str">
        <f t="shared" si="153"/>
        <v/>
      </c>
      <c r="AT99" s="69" t="str">
        <f t="shared" si="154"/>
        <v/>
      </c>
      <c r="AU99" s="69" t="str">
        <f t="shared" si="155"/>
        <v/>
      </c>
      <c r="AV99" s="69" t="str">
        <f t="shared" si="156"/>
        <v/>
      </c>
      <c r="AW99" s="69" t="str">
        <f t="shared" si="175"/>
        <v/>
      </c>
      <c r="AX99" s="69" t="str">
        <f t="shared" si="176"/>
        <v/>
      </c>
      <c r="AY99" s="69" t="str">
        <f t="shared" si="157"/>
        <v/>
      </c>
      <c r="AZ99" s="69" t="str">
        <f t="shared" si="158"/>
        <v/>
      </c>
      <c r="BA99" s="69" t="str">
        <f t="shared" si="177"/>
        <v/>
      </c>
      <c r="BB99" s="69" t="str">
        <f t="shared" si="178"/>
        <v/>
      </c>
      <c r="BC99" s="70" t="str">
        <f t="shared" si="159"/>
        <v/>
      </c>
      <c r="BD99" s="70" t="str">
        <f t="shared" si="160"/>
        <v/>
      </c>
      <c r="BE99" s="70" t="str">
        <f t="shared" si="161"/>
        <v/>
      </c>
      <c r="BF99" s="85"/>
      <c r="BG99" s="82"/>
      <c r="BH99" s="64" t="str">
        <f t="shared" si="179"/>
        <v/>
      </c>
      <c r="BI99" s="69" t="str">
        <f t="shared" si="162"/>
        <v/>
      </c>
      <c r="BJ99" s="34" t="str">
        <f t="shared" si="163"/>
        <v/>
      </c>
      <c r="BK99" s="87"/>
      <c r="BL99" s="34" t="str">
        <f t="shared" si="164"/>
        <v/>
      </c>
      <c r="BM99" s="64" t="str">
        <f t="shared" si="180"/>
        <v/>
      </c>
      <c r="BN99" s="69" t="str">
        <f t="shared" si="165"/>
        <v/>
      </c>
      <c r="BO99" s="69" t="str">
        <f t="shared" si="181"/>
        <v/>
      </c>
      <c r="BP99" s="7" t="str">
        <f t="shared" si="166"/>
        <v/>
      </c>
      <c r="BQ99" s="7" t="str">
        <f t="shared" si="167"/>
        <v/>
      </c>
      <c r="BR99" s="7" t="str">
        <f t="shared" si="168"/>
        <v/>
      </c>
      <c r="BS99" s="110" t="str">
        <f t="shared" si="169"/>
        <v/>
      </c>
      <c r="BT99" s="7" t="str">
        <f t="shared" si="170"/>
        <v/>
      </c>
      <c r="BU99" s="115" t="str">
        <f t="shared" si="171"/>
        <v/>
      </c>
      <c r="BV99" s="67"/>
      <c r="CR99" s="9">
        <v>90</v>
      </c>
      <c r="CS99" s="6" t="s">
        <v>67</v>
      </c>
      <c r="CT99" s="6" t="s">
        <v>302</v>
      </c>
      <c r="CU99" s="6" t="s">
        <v>276</v>
      </c>
      <c r="CV99" s="6"/>
      <c r="CW99" s="6">
        <v>250</v>
      </c>
      <c r="CX99" s="6">
        <v>30</v>
      </c>
      <c r="CY99" s="6" t="s">
        <v>170</v>
      </c>
      <c r="CZ99" s="6">
        <v>2</v>
      </c>
      <c r="DA99" s="6">
        <v>3</v>
      </c>
      <c r="DB99" s="6"/>
      <c r="DC99" s="6"/>
      <c r="DE99" s="6">
        <v>90</v>
      </c>
      <c r="DF99" s="6">
        <v>3</v>
      </c>
      <c r="DG99" s="62">
        <v>52620</v>
      </c>
      <c r="DH99" s="63"/>
      <c r="DI99" s="6">
        <v>90</v>
      </c>
      <c r="DJ99" s="6">
        <v>4</v>
      </c>
      <c r="DK99" s="62">
        <v>41740</v>
      </c>
      <c r="DL99" s="20"/>
      <c r="DM99" s="6">
        <v>119</v>
      </c>
      <c r="DN99" s="6">
        <v>0.82</v>
      </c>
      <c r="DP99" s="53">
        <v>90</v>
      </c>
      <c r="DQ99" s="16">
        <v>0.35</v>
      </c>
    </row>
    <row r="100" spans="1:131" s="17" customFormat="1" ht="30" customHeight="1" x14ac:dyDescent="0.25">
      <c r="A100" s="104">
        <v>91</v>
      </c>
      <c r="B100" s="87"/>
      <c r="C100" s="64"/>
      <c r="D100" s="88"/>
      <c r="E100" s="82" t="str">
        <f t="shared" si="119"/>
        <v/>
      </c>
      <c r="F100" s="47" t="str">
        <f t="shared" si="120"/>
        <v/>
      </c>
      <c r="G100" s="47" t="str">
        <f t="shared" si="121"/>
        <v/>
      </c>
      <c r="H100" s="85" t="str">
        <f t="shared" si="122"/>
        <v/>
      </c>
      <c r="I100" s="87"/>
      <c r="J100" s="7" t="str">
        <f t="shared" si="123"/>
        <v/>
      </c>
      <c r="K100" s="64" t="str">
        <f t="shared" si="124"/>
        <v/>
      </c>
      <c r="L100" s="69" t="str">
        <f t="shared" si="125"/>
        <v/>
      </c>
      <c r="M100" s="69" t="str">
        <f t="shared" si="126"/>
        <v/>
      </c>
      <c r="N100" s="7" t="str">
        <f t="shared" si="127"/>
        <v/>
      </c>
      <c r="O100" s="7" t="str">
        <f t="shared" si="128"/>
        <v/>
      </c>
      <c r="P100" s="7" t="str">
        <f t="shared" si="129"/>
        <v/>
      </c>
      <c r="Q100" s="7" t="str">
        <f t="shared" si="130"/>
        <v/>
      </c>
      <c r="R100" s="114" t="str">
        <f t="shared" si="131"/>
        <v/>
      </c>
      <c r="S100" s="82"/>
      <c r="T100" s="89" t="str">
        <f t="shared" si="172"/>
        <v/>
      </c>
      <c r="U100" s="90"/>
      <c r="V100" s="82" t="str">
        <f t="shared" si="132"/>
        <v/>
      </c>
      <c r="W100" s="46" t="str">
        <f t="shared" si="133"/>
        <v/>
      </c>
      <c r="X100" s="34" t="str">
        <f t="shared" si="173"/>
        <v/>
      </c>
      <c r="Y100" s="46" t="str">
        <f t="shared" si="134"/>
        <v/>
      </c>
      <c r="Z100" s="86" t="str">
        <f t="shared" si="135"/>
        <v/>
      </c>
      <c r="AA100" s="86" t="str">
        <f t="shared" si="136"/>
        <v/>
      </c>
      <c r="AB100" s="86" t="str">
        <f t="shared" si="137"/>
        <v/>
      </c>
      <c r="AC100" s="86" t="str">
        <f t="shared" si="138"/>
        <v/>
      </c>
      <c r="AD100" s="86" t="str">
        <f t="shared" si="139"/>
        <v/>
      </c>
      <c r="AE100" s="86" t="str">
        <f t="shared" si="140"/>
        <v/>
      </c>
      <c r="AF100" s="86" t="str">
        <f t="shared" si="141"/>
        <v/>
      </c>
      <c r="AG100" s="86" t="str">
        <f t="shared" si="142"/>
        <v/>
      </c>
      <c r="AH100" s="86" t="str">
        <f t="shared" si="143"/>
        <v/>
      </c>
      <c r="AI100" s="86" t="str">
        <f t="shared" si="144"/>
        <v/>
      </c>
      <c r="AJ100" s="86" t="str">
        <f t="shared" si="145"/>
        <v/>
      </c>
      <c r="AK100" s="86" t="str">
        <f t="shared" si="146"/>
        <v/>
      </c>
      <c r="AL100" s="86" t="str">
        <f t="shared" si="147"/>
        <v/>
      </c>
      <c r="AM100" s="86" t="str">
        <f t="shared" si="148"/>
        <v/>
      </c>
      <c r="AN100" s="86" t="str">
        <f t="shared" si="149"/>
        <v/>
      </c>
      <c r="AO100" s="86" t="str">
        <f t="shared" si="150"/>
        <v/>
      </c>
      <c r="AP100" s="86" t="str">
        <f t="shared" si="151"/>
        <v/>
      </c>
      <c r="AQ100" s="86" t="str">
        <f t="shared" si="174"/>
        <v/>
      </c>
      <c r="AR100" s="86" t="str">
        <f t="shared" si="152"/>
        <v/>
      </c>
      <c r="AS100" s="47" t="str">
        <f t="shared" si="153"/>
        <v/>
      </c>
      <c r="AT100" s="69" t="str">
        <f t="shared" si="154"/>
        <v/>
      </c>
      <c r="AU100" s="69" t="str">
        <f t="shared" si="155"/>
        <v/>
      </c>
      <c r="AV100" s="69" t="str">
        <f t="shared" si="156"/>
        <v/>
      </c>
      <c r="AW100" s="69" t="str">
        <f t="shared" si="175"/>
        <v/>
      </c>
      <c r="AX100" s="69" t="str">
        <f t="shared" si="176"/>
        <v/>
      </c>
      <c r="AY100" s="69" t="str">
        <f t="shared" si="157"/>
        <v/>
      </c>
      <c r="AZ100" s="69" t="str">
        <f t="shared" si="158"/>
        <v/>
      </c>
      <c r="BA100" s="69" t="str">
        <f t="shared" si="177"/>
        <v/>
      </c>
      <c r="BB100" s="69" t="str">
        <f t="shared" si="178"/>
        <v/>
      </c>
      <c r="BC100" s="70" t="str">
        <f t="shared" si="159"/>
        <v/>
      </c>
      <c r="BD100" s="70" t="str">
        <f t="shared" si="160"/>
        <v/>
      </c>
      <c r="BE100" s="70" t="str">
        <f t="shared" si="161"/>
        <v/>
      </c>
      <c r="BF100" s="85"/>
      <c r="BG100" s="82"/>
      <c r="BH100" s="64" t="str">
        <f t="shared" si="179"/>
        <v/>
      </c>
      <c r="BI100" s="69" t="str">
        <f t="shared" si="162"/>
        <v/>
      </c>
      <c r="BJ100" s="34" t="str">
        <f t="shared" si="163"/>
        <v/>
      </c>
      <c r="BK100" s="87"/>
      <c r="BL100" s="34" t="str">
        <f t="shared" si="164"/>
        <v/>
      </c>
      <c r="BM100" s="64" t="str">
        <f t="shared" si="180"/>
        <v/>
      </c>
      <c r="BN100" s="69" t="str">
        <f t="shared" si="165"/>
        <v/>
      </c>
      <c r="BO100" s="69" t="str">
        <f t="shared" si="181"/>
        <v/>
      </c>
      <c r="BP100" s="7" t="str">
        <f t="shared" si="166"/>
        <v/>
      </c>
      <c r="BQ100" s="7" t="str">
        <f t="shared" si="167"/>
        <v/>
      </c>
      <c r="BR100" s="7" t="str">
        <f t="shared" si="168"/>
        <v/>
      </c>
      <c r="BS100" s="110" t="str">
        <f t="shared" si="169"/>
        <v/>
      </c>
      <c r="BT100" s="7" t="str">
        <f t="shared" si="170"/>
        <v/>
      </c>
      <c r="BU100" s="115" t="str">
        <f t="shared" si="171"/>
        <v/>
      </c>
      <c r="BV100" s="67"/>
      <c r="CR100" s="9">
        <v>91</v>
      </c>
      <c r="CS100" s="6" t="s">
        <v>68</v>
      </c>
      <c r="CT100" s="6" t="s">
        <v>303</v>
      </c>
      <c r="CU100" s="6" t="s">
        <v>276</v>
      </c>
      <c r="CV100" s="6"/>
      <c r="CW100" s="6" t="s">
        <v>196</v>
      </c>
      <c r="CX100" s="6">
        <v>20</v>
      </c>
      <c r="CY100" s="6" t="s">
        <v>170</v>
      </c>
      <c r="CZ100" s="6">
        <v>3</v>
      </c>
      <c r="DA100" s="6">
        <v>4</v>
      </c>
      <c r="DB100" s="6"/>
      <c r="DC100" s="6"/>
      <c r="DE100" s="6">
        <v>91</v>
      </c>
      <c r="DF100" s="6">
        <v>3</v>
      </c>
      <c r="DG100" s="62">
        <v>52620</v>
      </c>
      <c r="DH100" s="63"/>
      <c r="DI100" s="6">
        <v>91</v>
      </c>
      <c r="DJ100" s="6">
        <v>4</v>
      </c>
      <c r="DK100" s="62">
        <v>41740</v>
      </c>
      <c r="DL100" s="20"/>
      <c r="DM100" s="6">
        <v>120</v>
      </c>
      <c r="DN100" s="6">
        <v>0.82</v>
      </c>
      <c r="DP100" s="53">
        <v>91</v>
      </c>
      <c r="DQ100" s="16">
        <v>0.35</v>
      </c>
    </row>
    <row r="101" spans="1:131" s="17" customFormat="1" ht="30" customHeight="1" x14ac:dyDescent="0.25">
      <c r="A101" s="104">
        <v>92</v>
      </c>
      <c r="B101" s="87"/>
      <c r="C101" s="64"/>
      <c r="D101" s="88"/>
      <c r="E101" s="82" t="str">
        <f t="shared" si="119"/>
        <v/>
      </c>
      <c r="F101" s="47" t="str">
        <f t="shared" si="120"/>
        <v/>
      </c>
      <c r="G101" s="47" t="str">
        <f t="shared" si="121"/>
        <v/>
      </c>
      <c r="H101" s="85" t="str">
        <f t="shared" si="122"/>
        <v/>
      </c>
      <c r="I101" s="87"/>
      <c r="J101" s="7" t="str">
        <f t="shared" si="123"/>
        <v/>
      </c>
      <c r="K101" s="64" t="str">
        <f t="shared" si="124"/>
        <v/>
      </c>
      <c r="L101" s="69" t="str">
        <f t="shared" si="125"/>
        <v/>
      </c>
      <c r="M101" s="69" t="str">
        <f t="shared" si="126"/>
        <v/>
      </c>
      <c r="N101" s="7" t="str">
        <f t="shared" si="127"/>
        <v/>
      </c>
      <c r="O101" s="7" t="str">
        <f t="shared" si="128"/>
        <v/>
      </c>
      <c r="P101" s="7" t="str">
        <f t="shared" si="129"/>
        <v/>
      </c>
      <c r="Q101" s="7" t="str">
        <f t="shared" si="130"/>
        <v/>
      </c>
      <c r="R101" s="114" t="str">
        <f t="shared" si="131"/>
        <v/>
      </c>
      <c r="S101" s="82"/>
      <c r="T101" s="89" t="str">
        <f t="shared" si="172"/>
        <v/>
      </c>
      <c r="U101" s="90"/>
      <c r="V101" s="82" t="str">
        <f t="shared" si="132"/>
        <v/>
      </c>
      <c r="W101" s="46" t="str">
        <f t="shared" si="133"/>
        <v/>
      </c>
      <c r="X101" s="34" t="str">
        <f t="shared" si="173"/>
        <v/>
      </c>
      <c r="Y101" s="46" t="str">
        <f t="shared" si="134"/>
        <v/>
      </c>
      <c r="Z101" s="86" t="str">
        <f t="shared" si="135"/>
        <v/>
      </c>
      <c r="AA101" s="86" t="str">
        <f t="shared" si="136"/>
        <v/>
      </c>
      <c r="AB101" s="86" t="str">
        <f t="shared" si="137"/>
        <v/>
      </c>
      <c r="AC101" s="86" t="str">
        <f t="shared" si="138"/>
        <v/>
      </c>
      <c r="AD101" s="86" t="str">
        <f t="shared" si="139"/>
        <v/>
      </c>
      <c r="AE101" s="86" t="str">
        <f t="shared" si="140"/>
        <v/>
      </c>
      <c r="AF101" s="86" t="str">
        <f t="shared" si="141"/>
        <v/>
      </c>
      <c r="AG101" s="86" t="str">
        <f t="shared" si="142"/>
        <v/>
      </c>
      <c r="AH101" s="86" t="str">
        <f t="shared" si="143"/>
        <v/>
      </c>
      <c r="AI101" s="86" t="str">
        <f t="shared" si="144"/>
        <v/>
      </c>
      <c r="AJ101" s="86" t="str">
        <f t="shared" si="145"/>
        <v/>
      </c>
      <c r="AK101" s="86" t="str">
        <f t="shared" si="146"/>
        <v/>
      </c>
      <c r="AL101" s="86" t="str">
        <f t="shared" si="147"/>
        <v/>
      </c>
      <c r="AM101" s="86" t="str">
        <f t="shared" si="148"/>
        <v/>
      </c>
      <c r="AN101" s="86" t="str">
        <f t="shared" si="149"/>
        <v/>
      </c>
      <c r="AO101" s="86" t="str">
        <f t="shared" si="150"/>
        <v/>
      </c>
      <c r="AP101" s="86" t="str">
        <f t="shared" si="151"/>
        <v/>
      </c>
      <c r="AQ101" s="86" t="str">
        <f t="shared" si="174"/>
        <v/>
      </c>
      <c r="AR101" s="86" t="str">
        <f t="shared" si="152"/>
        <v/>
      </c>
      <c r="AS101" s="47" t="str">
        <f t="shared" si="153"/>
        <v/>
      </c>
      <c r="AT101" s="69" t="str">
        <f t="shared" si="154"/>
        <v/>
      </c>
      <c r="AU101" s="69" t="str">
        <f t="shared" si="155"/>
        <v/>
      </c>
      <c r="AV101" s="69" t="str">
        <f t="shared" si="156"/>
        <v/>
      </c>
      <c r="AW101" s="69" t="str">
        <f t="shared" si="175"/>
        <v/>
      </c>
      <c r="AX101" s="69" t="str">
        <f t="shared" si="176"/>
        <v/>
      </c>
      <c r="AY101" s="69" t="str">
        <f t="shared" si="157"/>
        <v/>
      </c>
      <c r="AZ101" s="69" t="str">
        <f t="shared" si="158"/>
        <v/>
      </c>
      <c r="BA101" s="69" t="str">
        <f t="shared" si="177"/>
        <v/>
      </c>
      <c r="BB101" s="69" t="str">
        <f t="shared" si="178"/>
        <v/>
      </c>
      <c r="BC101" s="70" t="str">
        <f t="shared" si="159"/>
        <v/>
      </c>
      <c r="BD101" s="70" t="str">
        <f t="shared" si="160"/>
        <v/>
      </c>
      <c r="BE101" s="70" t="str">
        <f t="shared" si="161"/>
        <v/>
      </c>
      <c r="BF101" s="85"/>
      <c r="BG101" s="82"/>
      <c r="BH101" s="64" t="str">
        <f t="shared" si="179"/>
        <v/>
      </c>
      <c r="BI101" s="69" t="str">
        <f t="shared" si="162"/>
        <v/>
      </c>
      <c r="BJ101" s="34" t="str">
        <f t="shared" si="163"/>
        <v/>
      </c>
      <c r="BK101" s="87"/>
      <c r="BL101" s="34" t="str">
        <f t="shared" si="164"/>
        <v/>
      </c>
      <c r="BM101" s="64" t="str">
        <f t="shared" si="180"/>
        <v/>
      </c>
      <c r="BN101" s="69" t="str">
        <f t="shared" si="165"/>
        <v/>
      </c>
      <c r="BO101" s="69" t="str">
        <f t="shared" si="181"/>
        <v/>
      </c>
      <c r="BP101" s="7" t="str">
        <f t="shared" si="166"/>
        <v/>
      </c>
      <c r="BQ101" s="7" t="str">
        <f t="shared" si="167"/>
        <v/>
      </c>
      <c r="BR101" s="7" t="str">
        <f t="shared" si="168"/>
        <v/>
      </c>
      <c r="BS101" s="110" t="str">
        <f t="shared" si="169"/>
        <v/>
      </c>
      <c r="BT101" s="7" t="str">
        <f t="shared" si="170"/>
        <v/>
      </c>
      <c r="BU101" s="115" t="str">
        <f t="shared" si="171"/>
        <v/>
      </c>
      <c r="BV101" s="67"/>
      <c r="CR101" s="9">
        <v>92</v>
      </c>
      <c r="CS101" s="6" t="s">
        <v>69</v>
      </c>
      <c r="CT101" s="6" t="s">
        <v>303</v>
      </c>
      <c r="CU101" s="6" t="s">
        <v>276</v>
      </c>
      <c r="CV101" s="6"/>
      <c r="CW101" s="6" t="s">
        <v>196</v>
      </c>
      <c r="CX101" s="6">
        <v>30</v>
      </c>
      <c r="CY101" s="6" t="s">
        <v>170</v>
      </c>
      <c r="CZ101" s="6">
        <v>3</v>
      </c>
      <c r="DA101" s="6">
        <v>4</v>
      </c>
      <c r="DB101" s="6"/>
      <c r="DC101" s="6"/>
      <c r="DE101" s="6">
        <v>92</v>
      </c>
      <c r="DF101" s="6">
        <v>3</v>
      </c>
      <c r="DG101" s="62">
        <v>52620</v>
      </c>
      <c r="DH101" s="63"/>
      <c r="DI101" s="6">
        <v>92</v>
      </c>
      <c r="DJ101" s="6">
        <v>4</v>
      </c>
      <c r="DK101" s="62">
        <v>41740</v>
      </c>
      <c r="DL101" s="20"/>
      <c r="DM101" s="6">
        <v>121</v>
      </c>
      <c r="DN101" s="6">
        <v>0.82</v>
      </c>
      <c r="DP101" s="53">
        <v>92</v>
      </c>
      <c r="DQ101" s="16">
        <v>0.35</v>
      </c>
    </row>
    <row r="102" spans="1:131" s="17" customFormat="1" ht="30" customHeight="1" x14ac:dyDescent="0.25">
      <c r="A102" s="104">
        <v>93</v>
      </c>
      <c r="B102" s="87"/>
      <c r="C102" s="64"/>
      <c r="D102" s="88"/>
      <c r="E102" s="82" t="str">
        <f t="shared" si="119"/>
        <v/>
      </c>
      <c r="F102" s="47" t="str">
        <f t="shared" si="120"/>
        <v/>
      </c>
      <c r="G102" s="47" t="str">
        <f t="shared" si="121"/>
        <v/>
      </c>
      <c r="H102" s="85" t="str">
        <f t="shared" si="122"/>
        <v/>
      </c>
      <c r="I102" s="87"/>
      <c r="J102" s="7" t="str">
        <f t="shared" si="123"/>
        <v/>
      </c>
      <c r="K102" s="64" t="str">
        <f t="shared" si="124"/>
        <v/>
      </c>
      <c r="L102" s="69" t="str">
        <f t="shared" si="125"/>
        <v/>
      </c>
      <c r="M102" s="69" t="str">
        <f t="shared" si="126"/>
        <v/>
      </c>
      <c r="N102" s="7" t="str">
        <f t="shared" si="127"/>
        <v/>
      </c>
      <c r="O102" s="7" t="str">
        <f t="shared" si="128"/>
        <v/>
      </c>
      <c r="P102" s="7" t="str">
        <f t="shared" si="129"/>
        <v/>
      </c>
      <c r="Q102" s="7" t="str">
        <f t="shared" si="130"/>
        <v/>
      </c>
      <c r="R102" s="114" t="str">
        <f t="shared" si="131"/>
        <v/>
      </c>
      <c r="S102" s="82"/>
      <c r="T102" s="89" t="str">
        <f t="shared" si="172"/>
        <v/>
      </c>
      <c r="U102" s="90"/>
      <c r="V102" s="82" t="str">
        <f t="shared" si="132"/>
        <v/>
      </c>
      <c r="W102" s="46" t="str">
        <f t="shared" si="133"/>
        <v/>
      </c>
      <c r="X102" s="34" t="str">
        <f t="shared" si="173"/>
        <v/>
      </c>
      <c r="Y102" s="46" t="str">
        <f t="shared" si="134"/>
        <v/>
      </c>
      <c r="Z102" s="86" t="str">
        <f t="shared" si="135"/>
        <v/>
      </c>
      <c r="AA102" s="86" t="str">
        <f t="shared" si="136"/>
        <v/>
      </c>
      <c r="AB102" s="86" t="str">
        <f t="shared" si="137"/>
        <v/>
      </c>
      <c r="AC102" s="86" t="str">
        <f t="shared" si="138"/>
        <v/>
      </c>
      <c r="AD102" s="86" t="str">
        <f t="shared" si="139"/>
        <v/>
      </c>
      <c r="AE102" s="86" t="str">
        <f t="shared" si="140"/>
        <v/>
      </c>
      <c r="AF102" s="86" t="str">
        <f t="shared" si="141"/>
        <v/>
      </c>
      <c r="AG102" s="86" t="str">
        <f t="shared" si="142"/>
        <v/>
      </c>
      <c r="AH102" s="86" t="str">
        <f t="shared" si="143"/>
        <v/>
      </c>
      <c r="AI102" s="86" t="str">
        <f t="shared" si="144"/>
        <v/>
      </c>
      <c r="AJ102" s="86" t="str">
        <f t="shared" si="145"/>
        <v/>
      </c>
      <c r="AK102" s="86" t="str">
        <f t="shared" si="146"/>
        <v/>
      </c>
      <c r="AL102" s="86" t="str">
        <f t="shared" si="147"/>
        <v/>
      </c>
      <c r="AM102" s="86" t="str">
        <f t="shared" si="148"/>
        <v/>
      </c>
      <c r="AN102" s="86" t="str">
        <f t="shared" si="149"/>
        <v/>
      </c>
      <c r="AO102" s="86" t="str">
        <f t="shared" si="150"/>
        <v/>
      </c>
      <c r="AP102" s="86" t="str">
        <f t="shared" si="151"/>
        <v/>
      </c>
      <c r="AQ102" s="86" t="str">
        <f t="shared" si="174"/>
        <v/>
      </c>
      <c r="AR102" s="86" t="str">
        <f t="shared" si="152"/>
        <v/>
      </c>
      <c r="AS102" s="47" t="str">
        <f t="shared" si="153"/>
        <v/>
      </c>
      <c r="AT102" s="69" t="str">
        <f t="shared" si="154"/>
        <v/>
      </c>
      <c r="AU102" s="69" t="str">
        <f t="shared" si="155"/>
        <v/>
      </c>
      <c r="AV102" s="69" t="str">
        <f t="shared" si="156"/>
        <v/>
      </c>
      <c r="AW102" s="69" t="str">
        <f t="shared" si="175"/>
        <v/>
      </c>
      <c r="AX102" s="69" t="str">
        <f t="shared" si="176"/>
        <v/>
      </c>
      <c r="AY102" s="69" t="str">
        <f t="shared" si="157"/>
        <v/>
      </c>
      <c r="AZ102" s="69" t="str">
        <f t="shared" si="158"/>
        <v/>
      </c>
      <c r="BA102" s="69" t="str">
        <f t="shared" si="177"/>
        <v/>
      </c>
      <c r="BB102" s="69" t="str">
        <f t="shared" si="178"/>
        <v/>
      </c>
      <c r="BC102" s="70" t="str">
        <f t="shared" si="159"/>
        <v/>
      </c>
      <c r="BD102" s="70" t="str">
        <f t="shared" si="160"/>
        <v/>
      </c>
      <c r="BE102" s="70" t="str">
        <f t="shared" si="161"/>
        <v/>
      </c>
      <c r="BF102" s="85"/>
      <c r="BG102" s="82"/>
      <c r="BH102" s="64" t="str">
        <f t="shared" si="179"/>
        <v/>
      </c>
      <c r="BI102" s="69" t="str">
        <f t="shared" si="162"/>
        <v/>
      </c>
      <c r="BJ102" s="34" t="str">
        <f t="shared" si="163"/>
        <v/>
      </c>
      <c r="BK102" s="87"/>
      <c r="BL102" s="34" t="str">
        <f t="shared" si="164"/>
        <v/>
      </c>
      <c r="BM102" s="64" t="str">
        <f t="shared" si="180"/>
        <v/>
      </c>
      <c r="BN102" s="69" t="str">
        <f t="shared" si="165"/>
        <v/>
      </c>
      <c r="BO102" s="69" t="str">
        <f t="shared" si="181"/>
        <v/>
      </c>
      <c r="BP102" s="7" t="str">
        <f t="shared" si="166"/>
        <v/>
      </c>
      <c r="BQ102" s="7" t="str">
        <f t="shared" si="167"/>
        <v/>
      </c>
      <c r="BR102" s="7" t="str">
        <f t="shared" si="168"/>
        <v/>
      </c>
      <c r="BS102" s="110" t="str">
        <f t="shared" si="169"/>
        <v/>
      </c>
      <c r="BT102" s="7" t="str">
        <f t="shared" si="170"/>
        <v/>
      </c>
      <c r="BU102" s="115" t="str">
        <f t="shared" si="171"/>
        <v/>
      </c>
      <c r="BV102" s="67"/>
      <c r="CR102" s="9">
        <v>93</v>
      </c>
      <c r="CS102" s="6" t="s">
        <v>70</v>
      </c>
      <c r="CT102" s="6" t="s">
        <v>303</v>
      </c>
      <c r="CU102" s="6" t="s">
        <v>276</v>
      </c>
      <c r="CV102" s="6"/>
      <c r="CW102" s="6">
        <v>250</v>
      </c>
      <c r="CX102" s="6">
        <v>20</v>
      </c>
      <c r="CY102" s="6" t="s">
        <v>171</v>
      </c>
      <c r="CZ102" s="6">
        <v>3</v>
      </c>
      <c r="DA102" s="6">
        <v>4</v>
      </c>
      <c r="DB102" s="6"/>
      <c r="DC102" s="6"/>
      <c r="DE102" s="6">
        <v>93</v>
      </c>
      <c r="DF102" s="6">
        <v>3</v>
      </c>
      <c r="DG102" s="62">
        <v>52620</v>
      </c>
      <c r="DH102" s="63"/>
      <c r="DI102" s="6">
        <v>93</v>
      </c>
      <c r="DJ102" s="6">
        <v>4</v>
      </c>
      <c r="DK102" s="62">
        <v>41740</v>
      </c>
      <c r="DL102" s="20"/>
      <c r="DM102" s="6">
        <v>122</v>
      </c>
      <c r="DN102" s="6">
        <v>0.82</v>
      </c>
      <c r="DP102" s="53">
        <v>93</v>
      </c>
      <c r="DQ102" s="16">
        <v>0.35</v>
      </c>
    </row>
    <row r="103" spans="1:131" s="17" customFormat="1" ht="30" customHeight="1" x14ac:dyDescent="0.25">
      <c r="A103" s="104">
        <v>94</v>
      </c>
      <c r="B103" s="87"/>
      <c r="C103" s="64"/>
      <c r="D103" s="88"/>
      <c r="E103" s="82" t="str">
        <f t="shared" si="119"/>
        <v/>
      </c>
      <c r="F103" s="47" t="str">
        <f t="shared" si="120"/>
        <v/>
      </c>
      <c r="G103" s="47" t="str">
        <f t="shared" si="121"/>
        <v/>
      </c>
      <c r="H103" s="85" t="str">
        <f t="shared" si="122"/>
        <v/>
      </c>
      <c r="I103" s="87"/>
      <c r="J103" s="7" t="str">
        <f t="shared" si="123"/>
        <v/>
      </c>
      <c r="K103" s="64" t="str">
        <f t="shared" si="124"/>
        <v/>
      </c>
      <c r="L103" s="69" t="str">
        <f t="shared" si="125"/>
        <v/>
      </c>
      <c r="M103" s="69" t="str">
        <f t="shared" si="126"/>
        <v/>
      </c>
      <c r="N103" s="7" t="str">
        <f t="shared" si="127"/>
        <v/>
      </c>
      <c r="O103" s="7" t="str">
        <f t="shared" si="128"/>
        <v/>
      </c>
      <c r="P103" s="7" t="str">
        <f t="shared" si="129"/>
        <v/>
      </c>
      <c r="Q103" s="7" t="str">
        <f t="shared" si="130"/>
        <v/>
      </c>
      <c r="R103" s="114" t="str">
        <f t="shared" si="131"/>
        <v/>
      </c>
      <c r="S103" s="82"/>
      <c r="T103" s="89" t="str">
        <f t="shared" si="172"/>
        <v/>
      </c>
      <c r="U103" s="90"/>
      <c r="V103" s="82" t="str">
        <f t="shared" si="132"/>
        <v/>
      </c>
      <c r="W103" s="46" t="str">
        <f t="shared" si="133"/>
        <v/>
      </c>
      <c r="X103" s="34" t="str">
        <f t="shared" si="173"/>
        <v/>
      </c>
      <c r="Y103" s="46" t="str">
        <f t="shared" si="134"/>
        <v/>
      </c>
      <c r="Z103" s="86" t="str">
        <f t="shared" si="135"/>
        <v/>
      </c>
      <c r="AA103" s="86" t="str">
        <f t="shared" si="136"/>
        <v/>
      </c>
      <c r="AB103" s="86" t="str">
        <f t="shared" si="137"/>
        <v/>
      </c>
      <c r="AC103" s="86" t="str">
        <f t="shared" si="138"/>
        <v/>
      </c>
      <c r="AD103" s="86" t="str">
        <f t="shared" si="139"/>
        <v/>
      </c>
      <c r="AE103" s="86" t="str">
        <f t="shared" si="140"/>
        <v/>
      </c>
      <c r="AF103" s="86" t="str">
        <f t="shared" si="141"/>
        <v/>
      </c>
      <c r="AG103" s="86" t="str">
        <f t="shared" si="142"/>
        <v/>
      </c>
      <c r="AH103" s="86" t="str">
        <f t="shared" si="143"/>
        <v/>
      </c>
      <c r="AI103" s="86" t="str">
        <f t="shared" si="144"/>
        <v/>
      </c>
      <c r="AJ103" s="86" t="str">
        <f t="shared" si="145"/>
        <v/>
      </c>
      <c r="AK103" s="86" t="str">
        <f t="shared" si="146"/>
        <v/>
      </c>
      <c r="AL103" s="86" t="str">
        <f t="shared" si="147"/>
        <v/>
      </c>
      <c r="AM103" s="86" t="str">
        <f t="shared" si="148"/>
        <v/>
      </c>
      <c r="AN103" s="86" t="str">
        <f t="shared" si="149"/>
        <v/>
      </c>
      <c r="AO103" s="86" t="str">
        <f t="shared" si="150"/>
        <v/>
      </c>
      <c r="AP103" s="86" t="str">
        <f t="shared" si="151"/>
        <v/>
      </c>
      <c r="AQ103" s="86" t="str">
        <f t="shared" si="174"/>
        <v/>
      </c>
      <c r="AR103" s="86" t="str">
        <f t="shared" si="152"/>
        <v/>
      </c>
      <c r="AS103" s="47" t="str">
        <f t="shared" si="153"/>
        <v/>
      </c>
      <c r="AT103" s="69" t="str">
        <f t="shared" si="154"/>
        <v/>
      </c>
      <c r="AU103" s="69" t="str">
        <f t="shared" si="155"/>
        <v/>
      </c>
      <c r="AV103" s="69" t="str">
        <f t="shared" si="156"/>
        <v/>
      </c>
      <c r="AW103" s="69" t="str">
        <f t="shared" si="175"/>
        <v/>
      </c>
      <c r="AX103" s="69" t="str">
        <f t="shared" si="176"/>
        <v/>
      </c>
      <c r="AY103" s="69" t="str">
        <f t="shared" si="157"/>
        <v/>
      </c>
      <c r="AZ103" s="69" t="str">
        <f t="shared" si="158"/>
        <v/>
      </c>
      <c r="BA103" s="69" t="str">
        <f t="shared" si="177"/>
        <v/>
      </c>
      <c r="BB103" s="69" t="str">
        <f t="shared" si="178"/>
        <v/>
      </c>
      <c r="BC103" s="70" t="str">
        <f t="shared" si="159"/>
        <v/>
      </c>
      <c r="BD103" s="70" t="str">
        <f t="shared" si="160"/>
        <v/>
      </c>
      <c r="BE103" s="70" t="str">
        <f t="shared" si="161"/>
        <v/>
      </c>
      <c r="BF103" s="85"/>
      <c r="BG103" s="82"/>
      <c r="BH103" s="64" t="str">
        <f t="shared" si="179"/>
        <v/>
      </c>
      <c r="BI103" s="69" t="str">
        <f t="shared" si="162"/>
        <v/>
      </c>
      <c r="BJ103" s="34" t="str">
        <f t="shared" si="163"/>
        <v/>
      </c>
      <c r="BK103" s="87"/>
      <c r="BL103" s="34" t="str">
        <f t="shared" si="164"/>
        <v/>
      </c>
      <c r="BM103" s="64" t="str">
        <f t="shared" si="180"/>
        <v/>
      </c>
      <c r="BN103" s="69" t="str">
        <f t="shared" si="165"/>
        <v/>
      </c>
      <c r="BO103" s="69" t="str">
        <f t="shared" si="181"/>
        <v/>
      </c>
      <c r="BP103" s="7" t="str">
        <f t="shared" si="166"/>
        <v/>
      </c>
      <c r="BQ103" s="7" t="str">
        <f t="shared" si="167"/>
        <v/>
      </c>
      <c r="BR103" s="7" t="str">
        <f t="shared" si="168"/>
        <v/>
      </c>
      <c r="BS103" s="110" t="str">
        <f t="shared" si="169"/>
        <v/>
      </c>
      <c r="BT103" s="7" t="str">
        <f t="shared" si="170"/>
        <v/>
      </c>
      <c r="BU103" s="115" t="str">
        <f t="shared" si="171"/>
        <v/>
      </c>
      <c r="BV103" s="67"/>
      <c r="CN103" s="12"/>
      <c r="CR103" s="9">
        <v>94</v>
      </c>
      <c r="CS103" s="6" t="s">
        <v>71</v>
      </c>
      <c r="CT103" s="6" t="s">
        <v>303</v>
      </c>
      <c r="CU103" s="6" t="s">
        <v>276</v>
      </c>
      <c r="CV103" s="6"/>
      <c r="CW103" s="6">
        <v>250</v>
      </c>
      <c r="CX103" s="6">
        <v>30</v>
      </c>
      <c r="CY103" s="6" t="s">
        <v>171</v>
      </c>
      <c r="CZ103" s="6">
        <v>3</v>
      </c>
      <c r="DA103" s="6">
        <v>4</v>
      </c>
      <c r="DB103" s="6"/>
      <c r="DC103" s="6"/>
      <c r="DE103" s="6">
        <v>94</v>
      </c>
      <c r="DF103" s="6">
        <v>3</v>
      </c>
      <c r="DG103" s="62">
        <v>52620</v>
      </c>
      <c r="DH103" s="63"/>
      <c r="DI103" s="6">
        <v>94</v>
      </c>
      <c r="DJ103" s="6">
        <v>4</v>
      </c>
      <c r="DK103" s="62">
        <v>41740</v>
      </c>
      <c r="DL103" s="20"/>
      <c r="DM103" s="6">
        <v>123</v>
      </c>
      <c r="DN103" s="6">
        <v>0.76</v>
      </c>
      <c r="DP103" s="53">
        <v>94</v>
      </c>
      <c r="DQ103" s="16">
        <v>0.35</v>
      </c>
    </row>
    <row r="104" spans="1:131" s="17" customFormat="1" ht="30" customHeight="1" x14ac:dyDescent="0.25">
      <c r="A104" s="104">
        <v>95</v>
      </c>
      <c r="B104" s="87"/>
      <c r="C104" s="64"/>
      <c r="D104" s="88"/>
      <c r="E104" s="82" t="str">
        <f t="shared" si="119"/>
        <v/>
      </c>
      <c r="F104" s="47" t="str">
        <f t="shared" si="120"/>
        <v/>
      </c>
      <c r="G104" s="47" t="str">
        <f t="shared" si="121"/>
        <v/>
      </c>
      <c r="H104" s="85" t="str">
        <f t="shared" si="122"/>
        <v/>
      </c>
      <c r="I104" s="87"/>
      <c r="J104" s="7" t="str">
        <f t="shared" si="123"/>
        <v/>
      </c>
      <c r="K104" s="64" t="str">
        <f t="shared" si="124"/>
        <v/>
      </c>
      <c r="L104" s="69" t="str">
        <f t="shared" si="125"/>
        <v/>
      </c>
      <c r="M104" s="69" t="str">
        <f t="shared" si="126"/>
        <v/>
      </c>
      <c r="N104" s="7" t="str">
        <f t="shared" si="127"/>
        <v/>
      </c>
      <c r="O104" s="7" t="str">
        <f t="shared" si="128"/>
        <v/>
      </c>
      <c r="P104" s="7" t="str">
        <f t="shared" si="129"/>
        <v/>
      </c>
      <c r="Q104" s="7" t="str">
        <f t="shared" si="130"/>
        <v/>
      </c>
      <c r="R104" s="114" t="str">
        <f t="shared" si="131"/>
        <v/>
      </c>
      <c r="S104" s="82"/>
      <c r="T104" s="89" t="str">
        <f t="shared" si="172"/>
        <v/>
      </c>
      <c r="U104" s="90"/>
      <c r="V104" s="82" t="str">
        <f t="shared" si="132"/>
        <v/>
      </c>
      <c r="W104" s="46" t="str">
        <f t="shared" si="133"/>
        <v/>
      </c>
      <c r="X104" s="34" t="str">
        <f t="shared" si="173"/>
        <v/>
      </c>
      <c r="Y104" s="46" t="str">
        <f t="shared" si="134"/>
        <v/>
      </c>
      <c r="Z104" s="86" t="str">
        <f t="shared" si="135"/>
        <v/>
      </c>
      <c r="AA104" s="86" t="str">
        <f t="shared" si="136"/>
        <v/>
      </c>
      <c r="AB104" s="86" t="str">
        <f t="shared" si="137"/>
        <v/>
      </c>
      <c r="AC104" s="86" t="str">
        <f t="shared" si="138"/>
        <v/>
      </c>
      <c r="AD104" s="86" t="str">
        <f t="shared" si="139"/>
        <v/>
      </c>
      <c r="AE104" s="86" t="str">
        <f t="shared" si="140"/>
        <v/>
      </c>
      <c r="AF104" s="86" t="str">
        <f t="shared" si="141"/>
        <v/>
      </c>
      <c r="AG104" s="86" t="str">
        <f t="shared" si="142"/>
        <v/>
      </c>
      <c r="AH104" s="86" t="str">
        <f t="shared" si="143"/>
        <v/>
      </c>
      <c r="AI104" s="86" t="str">
        <f t="shared" si="144"/>
        <v/>
      </c>
      <c r="AJ104" s="86" t="str">
        <f t="shared" si="145"/>
        <v/>
      </c>
      <c r="AK104" s="86" t="str">
        <f t="shared" si="146"/>
        <v/>
      </c>
      <c r="AL104" s="86" t="str">
        <f t="shared" si="147"/>
        <v/>
      </c>
      <c r="AM104" s="86" t="str">
        <f t="shared" si="148"/>
        <v/>
      </c>
      <c r="AN104" s="86" t="str">
        <f t="shared" si="149"/>
        <v/>
      </c>
      <c r="AO104" s="86" t="str">
        <f t="shared" si="150"/>
        <v/>
      </c>
      <c r="AP104" s="86" t="str">
        <f t="shared" si="151"/>
        <v/>
      </c>
      <c r="AQ104" s="86" t="str">
        <f t="shared" si="174"/>
        <v/>
      </c>
      <c r="AR104" s="86" t="str">
        <f t="shared" si="152"/>
        <v/>
      </c>
      <c r="AS104" s="47" t="str">
        <f t="shared" si="153"/>
        <v/>
      </c>
      <c r="AT104" s="69" t="str">
        <f t="shared" si="154"/>
        <v/>
      </c>
      <c r="AU104" s="69" t="str">
        <f t="shared" si="155"/>
        <v/>
      </c>
      <c r="AV104" s="69" t="str">
        <f t="shared" si="156"/>
        <v/>
      </c>
      <c r="AW104" s="69" t="str">
        <f t="shared" si="175"/>
        <v/>
      </c>
      <c r="AX104" s="69" t="str">
        <f t="shared" si="176"/>
        <v/>
      </c>
      <c r="AY104" s="69" t="str">
        <f t="shared" si="157"/>
        <v/>
      </c>
      <c r="AZ104" s="69" t="str">
        <f t="shared" si="158"/>
        <v/>
      </c>
      <c r="BA104" s="69" t="str">
        <f t="shared" si="177"/>
        <v/>
      </c>
      <c r="BB104" s="69" t="str">
        <f t="shared" si="178"/>
        <v/>
      </c>
      <c r="BC104" s="70" t="str">
        <f t="shared" si="159"/>
        <v/>
      </c>
      <c r="BD104" s="70" t="str">
        <f t="shared" si="160"/>
        <v/>
      </c>
      <c r="BE104" s="70" t="str">
        <f t="shared" si="161"/>
        <v/>
      </c>
      <c r="BF104" s="85"/>
      <c r="BG104" s="82"/>
      <c r="BH104" s="64" t="str">
        <f t="shared" si="179"/>
        <v/>
      </c>
      <c r="BI104" s="69" t="str">
        <f t="shared" si="162"/>
        <v/>
      </c>
      <c r="BJ104" s="34" t="str">
        <f t="shared" si="163"/>
        <v/>
      </c>
      <c r="BK104" s="87"/>
      <c r="BL104" s="34" t="str">
        <f t="shared" si="164"/>
        <v/>
      </c>
      <c r="BM104" s="64" t="str">
        <f t="shared" si="180"/>
        <v/>
      </c>
      <c r="BN104" s="69" t="str">
        <f t="shared" si="165"/>
        <v/>
      </c>
      <c r="BO104" s="69" t="str">
        <f t="shared" si="181"/>
        <v/>
      </c>
      <c r="BP104" s="7" t="str">
        <f t="shared" si="166"/>
        <v/>
      </c>
      <c r="BQ104" s="7" t="str">
        <f t="shared" si="167"/>
        <v/>
      </c>
      <c r="BR104" s="7" t="str">
        <f t="shared" si="168"/>
        <v/>
      </c>
      <c r="BS104" s="110" t="str">
        <f t="shared" si="169"/>
        <v/>
      </c>
      <c r="BT104" s="7" t="str">
        <f t="shared" si="170"/>
        <v/>
      </c>
      <c r="BU104" s="115" t="str">
        <f t="shared" si="171"/>
        <v/>
      </c>
      <c r="BV104" s="67"/>
      <c r="CN104" s="12"/>
      <c r="CR104" s="9">
        <v>95</v>
      </c>
      <c r="CS104" s="6" t="s">
        <v>72</v>
      </c>
      <c r="CT104" s="6" t="s">
        <v>303</v>
      </c>
      <c r="CU104" s="6" t="s">
        <v>276</v>
      </c>
      <c r="CV104" s="6"/>
      <c r="CW104" s="6" t="s">
        <v>197</v>
      </c>
      <c r="CX104" s="6">
        <v>20</v>
      </c>
      <c r="CY104" s="6" t="s">
        <v>171</v>
      </c>
      <c r="CZ104" s="6">
        <v>4</v>
      </c>
      <c r="DA104" s="6">
        <v>5</v>
      </c>
      <c r="DB104" s="6"/>
      <c r="DC104" s="6"/>
      <c r="DE104" s="6">
        <v>95</v>
      </c>
      <c r="DF104" s="6">
        <v>3</v>
      </c>
      <c r="DG104" s="62">
        <v>52620</v>
      </c>
      <c r="DH104" s="63"/>
      <c r="DI104" s="6">
        <v>95</v>
      </c>
      <c r="DJ104" s="6">
        <v>4</v>
      </c>
      <c r="DK104" s="62">
        <v>41740</v>
      </c>
      <c r="DL104" s="20"/>
      <c r="DM104" s="6">
        <v>124</v>
      </c>
      <c r="DN104" s="6">
        <v>0.76</v>
      </c>
      <c r="DP104" s="53">
        <v>95</v>
      </c>
      <c r="DQ104" s="16">
        <v>0.35</v>
      </c>
    </row>
    <row r="105" spans="1:131" s="17" customFormat="1" ht="30" customHeight="1" x14ac:dyDescent="0.25">
      <c r="A105" s="104">
        <v>96</v>
      </c>
      <c r="B105" s="87"/>
      <c r="C105" s="64"/>
      <c r="D105" s="88"/>
      <c r="E105" s="82" t="str">
        <f t="shared" si="119"/>
        <v/>
      </c>
      <c r="F105" s="47" t="str">
        <f t="shared" si="120"/>
        <v/>
      </c>
      <c r="G105" s="47" t="str">
        <f t="shared" si="121"/>
        <v/>
      </c>
      <c r="H105" s="85" t="str">
        <f t="shared" si="122"/>
        <v/>
      </c>
      <c r="I105" s="87"/>
      <c r="J105" s="7" t="str">
        <f t="shared" si="123"/>
        <v/>
      </c>
      <c r="K105" s="64" t="str">
        <f t="shared" si="124"/>
        <v/>
      </c>
      <c r="L105" s="69" t="str">
        <f t="shared" si="125"/>
        <v/>
      </c>
      <c r="M105" s="69" t="str">
        <f t="shared" si="126"/>
        <v/>
      </c>
      <c r="N105" s="7" t="str">
        <f t="shared" si="127"/>
        <v/>
      </c>
      <c r="O105" s="7" t="str">
        <f t="shared" si="128"/>
        <v/>
      </c>
      <c r="P105" s="7" t="str">
        <f t="shared" si="129"/>
        <v/>
      </c>
      <c r="Q105" s="7" t="str">
        <f t="shared" si="130"/>
        <v/>
      </c>
      <c r="R105" s="114" t="str">
        <f t="shared" si="131"/>
        <v/>
      </c>
      <c r="S105" s="82"/>
      <c r="T105" s="89" t="str">
        <f t="shared" si="172"/>
        <v/>
      </c>
      <c r="U105" s="90"/>
      <c r="V105" s="82" t="str">
        <f t="shared" si="132"/>
        <v/>
      </c>
      <c r="W105" s="46" t="str">
        <f t="shared" si="133"/>
        <v/>
      </c>
      <c r="X105" s="34" t="str">
        <f t="shared" si="173"/>
        <v/>
      </c>
      <c r="Y105" s="46" t="str">
        <f t="shared" si="134"/>
        <v/>
      </c>
      <c r="Z105" s="86" t="str">
        <f t="shared" si="135"/>
        <v/>
      </c>
      <c r="AA105" s="86" t="str">
        <f t="shared" si="136"/>
        <v/>
      </c>
      <c r="AB105" s="86" t="str">
        <f t="shared" si="137"/>
        <v/>
      </c>
      <c r="AC105" s="86" t="str">
        <f t="shared" si="138"/>
        <v/>
      </c>
      <c r="AD105" s="86" t="str">
        <f t="shared" si="139"/>
        <v/>
      </c>
      <c r="AE105" s="86" t="str">
        <f t="shared" si="140"/>
        <v/>
      </c>
      <c r="AF105" s="86" t="str">
        <f t="shared" si="141"/>
        <v/>
      </c>
      <c r="AG105" s="86" t="str">
        <f t="shared" si="142"/>
        <v/>
      </c>
      <c r="AH105" s="86" t="str">
        <f t="shared" si="143"/>
        <v/>
      </c>
      <c r="AI105" s="86" t="str">
        <f t="shared" si="144"/>
        <v/>
      </c>
      <c r="AJ105" s="86" t="str">
        <f t="shared" si="145"/>
        <v/>
      </c>
      <c r="AK105" s="86" t="str">
        <f t="shared" si="146"/>
        <v/>
      </c>
      <c r="AL105" s="86" t="str">
        <f t="shared" si="147"/>
        <v/>
      </c>
      <c r="AM105" s="86" t="str">
        <f t="shared" si="148"/>
        <v/>
      </c>
      <c r="AN105" s="86" t="str">
        <f t="shared" si="149"/>
        <v/>
      </c>
      <c r="AO105" s="86" t="str">
        <f t="shared" si="150"/>
        <v/>
      </c>
      <c r="AP105" s="86" t="str">
        <f t="shared" si="151"/>
        <v/>
      </c>
      <c r="AQ105" s="86" t="str">
        <f t="shared" si="174"/>
        <v/>
      </c>
      <c r="AR105" s="86" t="str">
        <f t="shared" si="152"/>
        <v/>
      </c>
      <c r="AS105" s="47" t="str">
        <f t="shared" si="153"/>
        <v/>
      </c>
      <c r="AT105" s="69" t="str">
        <f t="shared" si="154"/>
        <v/>
      </c>
      <c r="AU105" s="69" t="str">
        <f t="shared" si="155"/>
        <v/>
      </c>
      <c r="AV105" s="69" t="str">
        <f t="shared" si="156"/>
        <v/>
      </c>
      <c r="AW105" s="69" t="str">
        <f t="shared" si="175"/>
        <v/>
      </c>
      <c r="AX105" s="69" t="str">
        <f t="shared" si="176"/>
        <v/>
      </c>
      <c r="AY105" s="69" t="str">
        <f t="shared" si="157"/>
        <v/>
      </c>
      <c r="AZ105" s="69" t="str">
        <f t="shared" si="158"/>
        <v/>
      </c>
      <c r="BA105" s="69" t="str">
        <f t="shared" si="177"/>
        <v/>
      </c>
      <c r="BB105" s="69" t="str">
        <f t="shared" si="178"/>
        <v/>
      </c>
      <c r="BC105" s="70" t="str">
        <f t="shared" si="159"/>
        <v/>
      </c>
      <c r="BD105" s="70" t="str">
        <f t="shared" si="160"/>
        <v/>
      </c>
      <c r="BE105" s="70" t="str">
        <f t="shared" si="161"/>
        <v/>
      </c>
      <c r="BF105" s="85"/>
      <c r="BG105" s="82"/>
      <c r="BH105" s="64" t="str">
        <f t="shared" si="179"/>
        <v/>
      </c>
      <c r="BI105" s="69" t="str">
        <f t="shared" si="162"/>
        <v/>
      </c>
      <c r="BJ105" s="34" t="str">
        <f t="shared" si="163"/>
        <v/>
      </c>
      <c r="BK105" s="87"/>
      <c r="BL105" s="34" t="str">
        <f t="shared" si="164"/>
        <v/>
      </c>
      <c r="BM105" s="64" t="str">
        <f t="shared" si="180"/>
        <v/>
      </c>
      <c r="BN105" s="69" t="str">
        <f t="shared" si="165"/>
        <v/>
      </c>
      <c r="BO105" s="69" t="str">
        <f t="shared" si="181"/>
        <v/>
      </c>
      <c r="BP105" s="7" t="str">
        <f t="shared" si="166"/>
        <v/>
      </c>
      <c r="BQ105" s="7" t="str">
        <f t="shared" si="167"/>
        <v/>
      </c>
      <c r="BR105" s="7" t="str">
        <f t="shared" si="168"/>
        <v/>
      </c>
      <c r="BS105" s="110" t="str">
        <f t="shared" si="169"/>
        <v/>
      </c>
      <c r="BT105" s="7" t="str">
        <f t="shared" si="170"/>
        <v/>
      </c>
      <c r="BU105" s="115" t="str">
        <f t="shared" si="171"/>
        <v/>
      </c>
      <c r="BV105" s="67"/>
      <c r="CN105" s="12"/>
      <c r="CR105" s="9">
        <v>96</v>
      </c>
      <c r="CS105" s="6" t="s">
        <v>73</v>
      </c>
      <c r="CT105" s="6" t="s">
        <v>303</v>
      </c>
      <c r="CU105" s="6" t="s">
        <v>276</v>
      </c>
      <c r="CV105" s="6"/>
      <c r="CW105" s="6" t="s">
        <v>197</v>
      </c>
      <c r="CX105" s="6">
        <v>30</v>
      </c>
      <c r="CY105" s="6" t="s">
        <v>171</v>
      </c>
      <c r="CZ105" s="6">
        <v>4</v>
      </c>
      <c r="DA105" s="6">
        <v>5</v>
      </c>
      <c r="DB105" s="6"/>
      <c r="DC105" s="6"/>
      <c r="DE105" s="6">
        <v>96</v>
      </c>
      <c r="DF105" s="6">
        <v>3</v>
      </c>
      <c r="DG105" s="62">
        <v>52620</v>
      </c>
      <c r="DH105" s="63"/>
      <c r="DI105" s="6">
        <v>96</v>
      </c>
      <c r="DJ105" s="6">
        <v>3</v>
      </c>
      <c r="DK105" s="62">
        <v>52620</v>
      </c>
      <c r="DL105" s="20"/>
      <c r="DM105" s="6">
        <v>125</v>
      </c>
      <c r="DN105" s="6">
        <v>0.76</v>
      </c>
      <c r="DP105" s="53">
        <v>96</v>
      </c>
      <c r="DQ105" s="16">
        <v>0.35</v>
      </c>
    </row>
    <row r="106" spans="1:131" s="17" customFormat="1" ht="30" customHeight="1" x14ac:dyDescent="0.25">
      <c r="A106" s="104">
        <v>97</v>
      </c>
      <c r="B106" s="87"/>
      <c r="C106" s="64"/>
      <c r="D106" s="88"/>
      <c r="E106" s="82" t="str">
        <f t="shared" si="119"/>
        <v/>
      </c>
      <c r="F106" s="47" t="str">
        <f t="shared" si="120"/>
        <v/>
      </c>
      <c r="G106" s="47" t="str">
        <f t="shared" si="121"/>
        <v/>
      </c>
      <c r="H106" s="85" t="str">
        <f t="shared" si="122"/>
        <v/>
      </c>
      <c r="I106" s="87"/>
      <c r="J106" s="7" t="str">
        <f t="shared" si="123"/>
        <v/>
      </c>
      <c r="K106" s="64" t="str">
        <f t="shared" si="124"/>
        <v/>
      </c>
      <c r="L106" s="69" t="str">
        <f t="shared" si="125"/>
        <v/>
      </c>
      <c r="M106" s="69" t="str">
        <f t="shared" ref="M106:M109" si="182">IF(L106="Blue",CONCATENATE(I106,"-",J106,"-",L106),IF(L106="Red",CONCATENATE(I106,"-",J106,"-",L106),IF(L106="Yellow",CONCATENATE(I106,"-",J106,"-",L106),IF(L106="Orange",CONCATENATE(I106,"-",J106,"-",L106),IF(I106="Other",CONCATENATE(J106),IF(I106="Pigtail","Pigtail",IF(L106=" N/A",CONCATENATE(I106,"-",J106),"")))))))</f>
        <v/>
      </c>
      <c r="N106" s="7" t="str">
        <f t="shared" si="127"/>
        <v/>
      </c>
      <c r="O106" s="7" t="str">
        <f t="shared" si="128"/>
        <v/>
      </c>
      <c r="P106" s="7" t="str">
        <f t="shared" si="129"/>
        <v/>
      </c>
      <c r="Q106" s="7" t="str">
        <f t="shared" si="130"/>
        <v/>
      </c>
      <c r="R106" s="114" t="str">
        <f t="shared" si="131"/>
        <v/>
      </c>
      <c r="S106" s="82"/>
      <c r="T106" s="89" t="str">
        <f t="shared" si="172"/>
        <v/>
      </c>
      <c r="U106" s="90"/>
      <c r="V106" s="82" t="str">
        <f t="shared" si="132"/>
        <v/>
      </c>
      <c r="W106" s="46" t="str">
        <f t="shared" si="133"/>
        <v/>
      </c>
      <c r="X106" s="34" t="str">
        <f t="shared" si="173"/>
        <v/>
      </c>
      <c r="Y106" s="46" t="str">
        <f t="shared" si="134"/>
        <v/>
      </c>
      <c r="Z106" s="86" t="str">
        <f t="shared" si="135"/>
        <v/>
      </c>
      <c r="AA106" s="86" t="str">
        <f t="shared" si="136"/>
        <v/>
      </c>
      <c r="AB106" s="86" t="str">
        <f t="shared" ref="AB106:AB109" si="183">IFERROR(ROUNDUP(F106/(Z106*AA106),0),"")</f>
        <v/>
      </c>
      <c r="AC106" s="86" t="str">
        <f t="shared" si="138"/>
        <v/>
      </c>
      <c r="AD106" s="86" t="str">
        <f t="shared" si="139"/>
        <v/>
      </c>
      <c r="AE106" s="86" t="str">
        <f t="shared" si="140"/>
        <v/>
      </c>
      <c r="AF106" s="86" t="str">
        <f t="shared" ref="AF106:AF109" si="184">IFERROR(IF(V106="","",IF(((AE106*12.9*F106*V106)/1620)/E106*100&gt;3,0,3)),"")</f>
        <v/>
      </c>
      <c r="AG106" s="86" t="str">
        <f t="shared" si="142"/>
        <v/>
      </c>
      <c r="AH106" s="86" t="str">
        <f t="shared" si="143"/>
        <v/>
      </c>
      <c r="AI106" s="86" t="str">
        <f t="shared" si="144"/>
        <v/>
      </c>
      <c r="AJ106" s="86" t="str">
        <f t="shared" si="145"/>
        <v/>
      </c>
      <c r="AK106" s="86" t="str">
        <f t="shared" si="146"/>
        <v/>
      </c>
      <c r="AL106" s="86" t="str">
        <f t="shared" si="147"/>
        <v/>
      </c>
      <c r="AM106" s="86" t="str">
        <f t="shared" si="148"/>
        <v/>
      </c>
      <c r="AN106" s="86" t="str">
        <f t="shared" si="149"/>
        <v/>
      </c>
      <c r="AO106" s="86" t="str">
        <f t="shared" si="150"/>
        <v/>
      </c>
      <c r="AP106" s="86" t="str">
        <f t="shared" si="151"/>
        <v/>
      </c>
      <c r="AQ106" s="86" t="str">
        <f t="shared" si="174"/>
        <v/>
      </c>
      <c r="AR106" s="86" t="str">
        <f t="shared" ref="AR106:AR109" si="185">IF(Y106=$CB$11,MIN(AC106,AQ106,AD106),"")</f>
        <v/>
      </c>
      <c r="AS106" s="47" t="str">
        <f t="shared" si="153"/>
        <v/>
      </c>
      <c r="AT106" s="69" t="str">
        <f t="shared" si="154"/>
        <v/>
      </c>
      <c r="AU106" s="69" t="str">
        <f t="shared" ref="AU106:AU109" si="186">IFERROR(IF(Y106=$CB$11,X106*VLOOKUP(AT106,$DS$10:$DT$18,2,FALSE),X106*VLOOKUP(Y106,$DS$10:$DT$18,2,FALSE)),"")</f>
        <v/>
      </c>
      <c r="AV106" s="69" t="str">
        <f t="shared" si="156"/>
        <v/>
      </c>
      <c r="AW106" s="69" t="str">
        <f t="shared" si="175"/>
        <v/>
      </c>
      <c r="AX106" s="69" t="str">
        <f t="shared" si="176"/>
        <v/>
      </c>
      <c r="AY106" s="69" t="str">
        <f t="shared" si="157"/>
        <v/>
      </c>
      <c r="AZ106" s="69" t="str">
        <f t="shared" si="158"/>
        <v/>
      </c>
      <c r="BA106" s="69" t="str">
        <f t="shared" si="177"/>
        <v/>
      </c>
      <c r="BB106" s="69" t="str">
        <f t="shared" si="178"/>
        <v/>
      </c>
      <c r="BC106" s="70" t="str">
        <f t="shared" si="159"/>
        <v/>
      </c>
      <c r="BD106" s="70" t="str">
        <f t="shared" si="160"/>
        <v/>
      </c>
      <c r="BE106" s="70" t="str">
        <f t="shared" ref="BE106:BE109" si="187">IF(AS106=$CH$11,IF(W106=$CD$11,BC106,IF(W106=$CD$12,BD106,"")),"")</f>
        <v/>
      </c>
      <c r="BF106" s="85"/>
      <c r="BG106" s="82"/>
      <c r="BH106" s="64" t="str">
        <f t="shared" si="179"/>
        <v/>
      </c>
      <c r="BI106" s="69" t="str">
        <f t="shared" si="162"/>
        <v/>
      </c>
      <c r="BJ106" s="34" t="str">
        <f t="shared" si="163"/>
        <v/>
      </c>
      <c r="BK106" s="87"/>
      <c r="BL106" s="34" t="str">
        <f t="shared" si="164"/>
        <v/>
      </c>
      <c r="BM106" s="64" t="str">
        <f t="shared" si="180"/>
        <v/>
      </c>
      <c r="BN106" s="69" t="str">
        <f t="shared" si="165"/>
        <v/>
      </c>
      <c r="BO106" s="69" t="str">
        <f t="shared" si="181"/>
        <v/>
      </c>
      <c r="BP106" s="7" t="str">
        <f t="shared" si="166"/>
        <v/>
      </c>
      <c r="BQ106" s="7" t="str">
        <f t="shared" si="167"/>
        <v/>
      </c>
      <c r="BR106" s="7" t="str">
        <f t="shared" si="168"/>
        <v/>
      </c>
      <c r="BS106" s="110" t="str">
        <f t="shared" si="169"/>
        <v/>
      </c>
      <c r="BT106" s="7" t="str">
        <f t="shared" si="170"/>
        <v/>
      </c>
      <c r="BU106" s="115" t="str">
        <f t="shared" ref="BU106:BU109" si="188">IF(BK106=$CS$10,$BX$12,IF(BK106="","",IF(I106="","",IF(R106=BT106,IF(Q106=BS106,IF(BR106=P106,IF(BQ106=O106,IF(BP106=N106,$BX$10,$BX$11),$BX$11),$BX$11),$BX$11),$BX$11))))</f>
        <v/>
      </c>
      <c r="BV106" s="67"/>
      <c r="CN106" s="12"/>
      <c r="CR106" s="9">
        <v>97</v>
      </c>
      <c r="CS106" s="6" t="s">
        <v>74</v>
      </c>
      <c r="CT106" s="6" t="s">
        <v>303</v>
      </c>
      <c r="CU106" s="6" t="s">
        <v>276</v>
      </c>
      <c r="CV106" s="6"/>
      <c r="CW106" s="6">
        <v>125</v>
      </c>
      <c r="CX106" s="6">
        <v>15</v>
      </c>
      <c r="CY106" s="6" t="s">
        <v>170</v>
      </c>
      <c r="CZ106" s="6">
        <v>2</v>
      </c>
      <c r="DA106" s="6">
        <v>3</v>
      </c>
      <c r="DB106" s="6"/>
      <c r="DC106" s="6"/>
      <c r="DE106" s="6">
        <v>97</v>
      </c>
      <c r="DF106" s="6">
        <v>3</v>
      </c>
      <c r="DG106" s="62">
        <v>52620</v>
      </c>
      <c r="DH106" s="63"/>
      <c r="DI106" s="6">
        <v>97</v>
      </c>
      <c r="DJ106" s="6">
        <v>3</v>
      </c>
      <c r="DK106" s="62">
        <v>52620</v>
      </c>
      <c r="DL106" s="20"/>
      <c r="DM106" s="6">
        <v>126</v>
      </c>
      <c r="DN106" s="6">
        <v>0.76</v>
      </c>
      <c r="DP106" s="53">
        <v>97</v>
      </c>
      <c r="DQ106" s="16">
        <v>0.35</v>
      </c>
    </row>
    <row r="107" spans="1:131" s="17" customFormat="1" ht="30" customHeight="1" x14ac:dyDescent="0.25">
      <c r="A107" s="104">
        <v>98</v>
      </c>
      <c r="B107" s="87"/>
      <c r="C107" s="64"/>
      <c r="D107" s="88"/>
      <c r="E107" s="82" t="str">
        <f t="shared" si="119"/>
        <v/>
      </c>
      <c r="F107" s="47" t="str">
        <f t="shared" si="120"/>
        <v/>
      </c>
      <c r="G107" s="47" t="str">
        <f t="shared" si="121"/>
        <v/>
      </c>
      <c r="H107" s="85" t="str">
        <f t="shared" si="122"/>
        <v/>
      </c>
      <c r="I107" s="87"/>
      <c r="J107" s="7" t="str">
        <f t="shared" si="123"/>
        <v/>
      </c>
      <c r="K107" s="64" t="str">
        <f t="shared" si="124"/>
        <v/>
      </c>
      <c r="L107" s="69" t="str">
        <f t="shared" si="125"/>
        <v/>
      </c>
      <c r="M107" s="69" t="str">
        <f t="shared" si="182"/>
        <v/>
      </c>
      <c r="N107" s="7" t="str">
        <f t="shared" si="127"/>
        <v/>
      </c>
      <c r="O107" s="7" t="str">
        <f t="shared" si="128"/>
        <v/>
      </c>
      <c r="P107" s="7" t="str">
        <f t="shared" si="129"/>
        <v/>
      </c>
      <c r="Q107" s="7" t="str">
        <f t="shared" si="130"/>
        <v/>
      </c>
      <c r="R107" s="114" t="str">
        <f t="shared" si="131"/>
        <v/>
      </c>
      <c r="S107" s="82"/>
      <c r="T107" s="89" t="str">
        <f t="shared" si="172"/>
        <v/>
      </c>
      <c r="U107" s="90"/>
      <c r="V107" s="82" t="str">
        <f t="shared" si="132"/>
        <v/>
      </c>
      <c r="W107" s="46" t="str">
        <f t="shared" si="133"/>
        <v/>
      </c>
      <c r="X107" s="34" t="str">
        <f t="shared" si="173"/>
        <v/>
      </c>
      <c r="Y107" s="46" t="str">
        <f t="shared" si="134"/>
        <v/>
      </c>
      <c r="Z107" s="86" t="str">
        <f t="shared" si="135"/>
        <v/>
      </c>
      <c r="AA107" s="86" t="str">
        <f t="shared" si="136"/>
        <v/>
      </c>
      <c r="AB107" s="86" t="str">
        <f t="shared" si="183"/>
        <v/>
      </c>
      <c r="AC107" s="86" t="str">
        <f t="shared" si="138"/>
        <v/>
      </c>
      <c r="AD107" s="86" t="str">
        <f t="shared" si="139"/>
        <v/>
      </c>
      <c r="AE107" s="86" t="str">
        <f t="shared" si="140"/>
        <v/>
      </c>
      <c r="AF107" s="86" t="str">
        <f t="shared" si="184"/>
        <v/>
      </c>
      <c r="AG107" s="86" t="str">
        <f t="shared" si="142"/>
        <v/>
      </c>
      <c r="AH107" s="86" t="str">
        <f t="shared" si="143"/>
        <v/>
      </c>
      <c r="AI107" s="86" t="str">
        <f t="shared" si="144"/>
        <v/>
      </c>
      <c r="AJ107" s="86" t="str">
        <f t="shared" si="145"/>
        <v/>
      </c>
      <c r="AK107" s="86" t="str">
        <f t="shared" si="146"/>
        <v/>
      </c>
      <c r="AL107" s="86" t="str">
        <f t="shared" si="147"/>
        <v/>
      </c>
      <c r="AM107" s="86" t="str">
        <f t="shared" si="148"/>
        <v/>
      </c>
      <c r="AN107" s="86" t="str">
        <f t="shared" si="149"/>
        <v/>
      </c>
      <c r="AO107" s="86" t="str">
        <f t="shared" si="150"/>
        <v/>
      </c>
      <c r="AP107" s="86" t="str">
        <f t="shared" si="151"/>
        <v/>
      </c>
      <c r="AQ107" s="86" t="str">
        <f t="shared" si="174"/>
        <v/>
      </c>
      <c r="AR107" s="86" t="str">
        <f t="shared" si="185"/>
        <v/>
      </c>
      <c r="AS107" s="47" t="str">
        <f t="shared" si="153"/>
        <v/>
      </c>
      <c r="AT107" s="69" t="str">
        <f t="shared" si="154"/>
        <v/>
      </c>
      <c r="AU107" s="69" t="str">
        <f t="shared" si="186"/>
        <v/>
      </c>
      <c r="AV107" s="69" t="str">
        <f t="shared" si="156"/>
        <v/>
      </c>
      <c r="AW107" s="69" t="str">
        <f t="shared" si="175"/>
        <v/>
      </c>
      <c r="AX107" s="69" t="str">
        <f t="shared" si="176"/>
        <v/>
      </c>
      <c r="AY107" s="69" t="str">
        <f t="shared" si="157"/>
        <v/>
      </c>
      <c r="AZ107" s="69" t="str">
        <f t="shared" si="158"/>
        <v/>
      </c>
      <c r="BA107" s="69" t="str">
        <f t="shared" si="177"/>
        <v/>
      </c>
      <c r="BB107" s="69" t="str">
        <f t="shared" si="178"/>
        <v/>
      </c>
      <c r="BC107" s="70" t="str">
        <f t="shared" si="159"/>
        <v/>
      </c>
      <c r="BD107" s="70" t="str">
        <f t="shared" si="160"/>
        <v/>
      </c>
      <c r="BE107" s="70" t="str">
        <f t="shared" si="187"/>
        <v/>
      </c>
      <c r="BF107" s="85"/>
      <c r="BG107" s="82"/>
      <c r="BH107" s="64" t="str">
        <f t="shared" si="179"/>
        <v/>
      </c>
      <c r="BI107" s="69" t="str">
        <f t="shared" si="162"/>
        <v/>
      </c>
      <c r="BJ107" s="34" t="str">
        <f t="shared" si="163"/>
        <v/>
      </c>
      <c r="BK107" s="87"/>
      <c r="BL107" s="34" t="str">
        <f t="shared" si="164"/>
        <v/>
      </c>
      <c r="BM107" s="64" t="str">
        <f t="shared" si="180"/>
        <v/>
      </c>
      <c r="BN107" s="69" t="str">
        <f t="shared" si="165"/>
        <v/>
      </c>
      <c r="BO107" s="69" t="str">
        <f t="shared" si="181"/>
        <v/>
      </c>
      <c r="BP107" s="7" t="str">
        <f t="shared" si="166"/>
        <v/>
      </c>
      <c r="BQ107" s="7" t="str">
        <f t="shared" si="167"/>
        <v/>
      </c>
      <c r="BR107" s="7" t="str">
        <f t="shared" si="168"/>
        <v/>
      </c>
      <c r="BS107" s="110" t="str">
        <f t="shared" si="169"/>
        <v/>
      </c>
      <c r="BT107" s="7" t="str">
        <f t="shared" si="170"/>
        <v/>
      </c>
      <c r="BU107" s="115" t="str">
        <f t="shared" si="188"/>
        <v/>
      </c>
      <c r="BV107" s="67"/>
      <c r="CB107" s="12"/>
      <c r="CN107" s="12"/>
      <c r="CR107" s="9">
        <v>98</v>
      </c>
      <c r="CS107" s="6" t="s">
        <v>75</v>
      </c>
      <c r="CT107" s="6" t="s">
        <v>303</v>
      </c>
      <c r="CU107" s="6" t="s">
        <v>276</v>
      </c>
      <c r="CV107" s="6"/>
      <c r="CW107" s="6">
        <v>125</v>
      </c>
      <c r="CX107" s="6">
        <v>15</v>
      </c>
      <c r="CY107" s="6" t="s">
        <v>170</v>
      </c>
      <c r="CZ107" s="6">
        <v>2</v>
      </c>
      <c r="DA107" s="6">
        <v>3</v>
      </c>
      <c r="DB107" s="6"/>
      <c r="DC107" s="6"/>
      <c r="DE107" s="6">
        <v>98</v>
      </c>
      <c r="DF107" s="6">
        <v>3</v>
      </c>
      <c r="DG107" s="62">
        <v>52620</v>
      </c>
      <c r="DH107" s="63"/>
      <c r="DI107" s="6">
        <v>98</v>
      </c>
      <c r="DJ107" s="6">
        <v>3</v>
      </c>
      <c r="DK107" s="62">
        <v>52620</v>
      </c>
      <c r="DL107" s="20"/>
      <c r="DM107" s="6">
        <v>127</v>
      </c>
      <c r="DN107" s="6">
        <v>0.76</v>
      </c>
      <c r="DP107" s="53">
        <v>98</v>
      </c>
      <c r="DQ107" s="16">
        <v>0.35</v>
      </c>
    </row>
    <row r="108" spans="1:131" s="17" customFormat="1" ht="30" customHeight="1" x14ac:dyDescent="0.25">
      <c r="A108" s="104">
        <v>99</v>
      </c>
      <c r="B108" s="87"/>
      <c r="C108" s="64"/>
      <c r="D108" s="88"/>
      <c r="E108" s="82" t="str">
        <f t="shared" si="119"/>
        <v/>
      </c>
      <c r="F108" s="47" t="str">
        <f t="shared" si="120"/>
        <v/>
      </c>
      <c r="G108" s="47" t="str">
        <f t="shared" si="121"/>
        <v/>
      </c>
      <c r="H108" s="85" t="str">
        <f t="shared" si="122"/>
        <v/>
      </c>
      <c r="I108" s="87"/>
      <c r="J108" s="7" t="str">
        <f t="shared" si="123"/>
        <v/>
      </c>
      <c r="K108" s="64" t="str">
        <f t="shared" si="124"/>
        <v/>
      </c>
      <c r="L108" s="69" t="str">
        <f t="shared" si="125"/>
        <v/>
      </c>
      <c r="M108" s="69" t="str">
        <f t="shared" si="182"/>
        <v/>
      </c>
      <c r="N108" s="7" t="str">
        <f t="shared" si="127"/>
        <v/>
      </c>
      <c r="O108" s="7" t="str">
        <f t="shared" si="128"/>
        <v/>
      </c>
      <c r="P108" s="7" t="str">
        <f t="shared" si="129"/>
        <v/>
      </c>
      <c r="Q108" s="7" t="str">
        <f t="shared" si="130"/>
        <v/>
      </c>
      <c r="R108" s="114" t="str">
        <f t="shared" si="131"/>
        <v/>
      </c>
      <c r="S108" s="82"/>
      <c r="T108" s="89" t="str">
        <f t="shared" si="172"/>
        <v/>
      </c>
      <c r="U108" s="90"/>
      <c r="V108" s="82" t="str">
        <f t="shared" si="132"/>
        <v/>
      </c>
      <c r="W108" s="46" t="str">
        <f t="shared" si="133"/>
        <v/>
      </c>
      <c r="X108" s="34" t="str">
        <f t="shared" si="173"/>
        <v/>
      </c>
      <c r="Y108" s="46" t="str">
        <f t="shared" si="134"/>
        <v/>
      </c>
      <c r="Z108" s="86" t="str">
        <f t="shared" si="135"/>
        <v/>
      </c>
      <c r="AA108" s="86" t="str">
        <f t="shared" si="136"/>
        <v/>
      </c>
      <c r="AB108" s="86" t="str">
        <f t="shared" si="183"/>
        <v/>
      </c>
      <c r="AC108" s="86" t="str">
        <f t="shared" si="138"/>
        <v/>
      </c>
      <c r="AD108" s="86" t="str">
        <f t="shared" si="139"/>
        <v/>
      </c>
      <c r="AE108" s="86" t="str">
        <f t="shared" si="140"/>
        <v/>
      </c>
      <c r="AF108" s="86" t="str">
        <f t="shared" si="184"/>
        <v/>
      </c>
      <c r="AG108" s="86" t="str">
        <f t="shared" si="142"/>
        <v/>
      </c>
      <c r="AH108" s="86" t="str">
        <f t="shared" si="143"/>
        <v/>
      </c>
      <c r="AI108" s="86" t="str">
        <f t="shared" si="144"/>
        <v/>
      </c>
      <c r="AJ108" s="86" t="str">
        <f t="shared" si="145"/>
        <v/>
      </c>
      <c r="AK108" s="86" t="str">
        <f t="shared" si="146"/>
        <v/>
      </c>
      <c r="AL108" s="86" t="str">
        <f t="shared" si="147"/>
        <v/>
      </c>
      <c r="AM108" s="86" t="str">
        <f t="shared" si="148"/>
        <v/>
      </c>
      <c r="AN108" s="86" t="str">
        <f t="shared" si="149"/>
        <v/>
      </c>
      <c r="AO108" s="86" t="str">
        <f t="shared" si="150"/>
        <v/>
      </c>
      <c r="AP108" s="86" t="str">
        <f t="shared" si="151"/>
        <v/>
      </c>
      <c r="AQ108" s="86" t="str">
        <f t="shared" si="174"/>
        <v/>
      </c>
      <c r="AR108" s="86" t="str">
        <f t="shared" si="185"/>
        <v/>
      </c>
      <c r="AS108" s="47" t="str">
        <f t="shared" si="153"/>
        <v/>
      </c>
      <c r="AT108" s="69" t="str">
        <f t="shared" si="154"/>
        <v/>
      </c>
      <c r="AU108" s="69" t="str">
        <f t="shared" si="186"/>
        <v/>
      </c>
      <c r="AV108" s="69" t="str">
        <f t="shared" si="156"/>
        <v/>
      </c>
      <c r="AW108" s="69" t="str">
        <f t="shared" si="175"/>
        <v/>
      </c>
      <c r="AX108" s="69" t="str">
        <f t="shared" si="176"/>
        <v/>
      </c>
      <c r="AY108" s="69" t="str">
        <f t="shared" si="157"/>
        <v/>
      </c>
      <c r="AZ108" s="69" t="str">
        <f t="shared" si="158"/>
        <v/>
      </c>
      <c r="BA108" s="69" t="str">
        <f t="shared" si="177"/>
        <v/>
      </c>
      <c r="BB108" s="69" t="str">
        <f t="shared" si="178"/>
        <v/>
      </c>
      <c r="BC108" s="70" t="str">
        <f t="shared" si="159"/>
        <v/>
      </c>
      <c r="BD108" s="70" t="str">
        <f t="shared" si="160"/>
        <v/>
      </c>
      <c r="BE108" s="70" t="str">
        <f t="shared" si="187"/>
        <v/>
      </c>
      <c r="BF108" s="85"/>
      <c r="BG108" s="82"/>
      <c r="BH108" s="64" t="str">
        <f t="shared" si="179"/>
        <v/>
      </c>
      <c r="BI108" s="69" t="str">
        <f t="shared" si="162"/>
        <v/>
      </c>
      <c r="BJ108" s="34" t="str">
        <f t="shared" si="163"/>
        <v/>
      </c>
      <c r="BK108" s="87"/>
      <c r="BL108" s="34" t="str">
        <f t="shared" si="164"/>
        <v/>
      </c>
      <c r="BM108" s="64" t="str">
        <f t="shared" si="180"/>
        <v/>
      </c>
      <c r="BN108" s="69" t="str">
        <f t="shared" si="165"/>
        <v/>
      </c>
      <c r="BO108" s="69" t="str">
        <f t="shared" si="181"/>
        <v/>
      </c>
      <c r="BP108" s="7" t="str">
        <f t="shared" si="166"/>
        <v/>
      </c>
      <c r="BQ108" s="7" t="str">
        <f t="shared" si="167"/>
        <v/>
      </c>
      <c r="BR108" s="7" t="str">
        <f t="shared" si="168"/>
        <v/>
      </c>
      <c r="BS108" s="110" t="str">
        <f t="shared" si="169"/>
        <v/>
      </c>
      <c r="BT108" s="7" t="str">
        <f t="shared" si="170"/>
        <v/>
      </c>
      <c r="BU108" s="115" t="str">
        <f t="shared" si="188"/>
        <v/>
      </c>
      <c r="BV108" s="67"/>
      <c r="CB108" s="12"/>
      <c r="CN108" s="12"/>
      <c r="CR108" s="9">
        <v>99</v>
      </c>
      <c r="CS108" s="6" t="s">
        <v>76</v>
      </c>
      <c r="CT108" s="6" t="s">
        <v>303</v>
      </c>
      <c r="CU108" s="6" t="s">
        <v>276</v>
      </c>
      <c r="CV108" s="6"/>
      <c r="CW108" s="6">
        <v>125</v>
      </c>
      <c r="CX108" s="6">
        <v>20</v>
      </c>
      <c r="CY108" s="6" t="s">
        <v>170</v>
      </c>
      <c r="CZ108" s="6">
        <v>2</v>
      </c>
      <c r="DA108" s="6">
        <v>3</v>
      </c>
      <c r="DB108" s="6"/>
      <c r="DC108" s="6"/>
      <c r="DE108" s="6">
        <v>99</v>
      </c>
      <c r="DF108" s="6">
        <v>3</v>
      </c>
      <c r="DG108" s="62">
        <v>52620</v>
      </c>
      <c r="DH108" s="63"/>
      <c r="DI108" s="6">
        <v>99</v>
      </c>
      <c r="DJ108" s="6">
        <v>3</v>
      </c>
      <c r="DK108" s="62">
        <v>52620</v>
      </c>
      <c r="DL108" s="20"/>
      <c r="DM108" s="6">
        <v>128</v>
      </c>
      <c r="DN108" s="6">
        <v>0.76</v>
      </c>
      <c r="DP108" s="53">
        <v>99</v>
      </c>
      <c r="DQ108" s="16">
        <v>0.35</v>
      </c>
      <c r="DS108"/>
      <c r="DT108"/>
      <c r="DY108"/>
      <c r="DZ108"/>
      <c r="EA108"/>
    </row>
    <row r="109" spans="1:131" s="17" customFormat="1" ht="30" customHeight="1" thickBot="1" x14ac:dyDescent="0.3">
      <c r="A109" s="105">
        <v>100</v>
      </c>
      <c r="B109" s="91"/>
      <c r="C109" s="65"/>
      <c r="D109" s="92"/>
      <c r="E109" s="91" t="str">
        <f t="shared" si="119"/>
        <v/>
      </c>
      <c r="F109" s="65" t="str">
        <f t="shared" si="120"/>
        <v/>
      </c>
      <c r="G109" s="65" t="str">
        <f t="shared" si="121"/>
        <v/>
      </c>
      <c r="H109" s="93" t="str">
        <f t="shared" si="122"/>
        <v/>
      </c>
      <c r="I109" s="91"/>
      <c r="J109" s="31" t="str">
        <f t="shared" si="123"/>
        <v/>
      </c>
      <c r="K109" s="65" t="str">
        <f t="shared" si="124"/>
        <v/>
      </c>
      <c r="L109" s="81" t="str">
        <f t="shared" si="125"/>
        <v/>
      </c>
      <c r="M109" s="81" t="str">
        <f t="shared" si="182"/>
        <v/>
      </c>
      <c r="N109" s="31" t="str">
        <f t="shared" si="127"/>
        <v/>
      </c>
      <c r="O109" s="31" t="str">
        <f t="shared" si="128"/>
        <v/>
      </c>
      <c r="P109" s="31" t="str">
        <f t="shared" si="129"/>
        <v/>
      </c>
      <c r="Q109" s="31" t="str">
        <f t="shared" si="130"/>
        <v/>
      </c>
      <c r="R109" s="32" t="str">
        <f t="shared" si="131"/>
        <v/>
      </c>
      <c r="S109" s="91"/>
      <c r="T109" s="72" t="str">
        <f t="shared" si="172"/>
        <v/>
      </c>
      <c r="U109" s="93"/>
      <c r="V109" s="91" t="str">
        <f t="shared" si="132"/>
        <v/>
      </c>
      <c r="W109" s="72" t="str">
        <f t="shared" si="133"/>
        <v/>
      </c>
      <c r="X109" s="31" t="str">
        <f t="shared" si="173"/>
        <v/>
      </c>
      <c r="Y109" s="72" t="str">
        <f t="shared" si="134"/>
        <v/>
      </c>
      <c r="Z109" s="94" t="str">
        <f t="shared" si="135"/>
        <v/>
      </c>
      <c r="AA109" s="94" t="str">
        <f t="shared" si="136"/>
        <v/>
      </c>
      <c r="AB109" s="94" t="str">
        <f t="shared" si="183"/>
        <v/>
      </c>
      <c r="AC109" s="94" t="str">
        <f t="shared" si="138"/>
        <v/>
      </c>
      <c r="AD109" s="94" t="str">
        <f t="shared" si="139"/>
        <v/>
      </c>
      <c r="AE109" s="71" t="str">
        <f t="shared" si="140"/>
        <v/>
      </c>
      <c r="AF109" s="94" t="str">
        <f t="shared" si="184"/>
        <v/>
      </c>
      <c r="AG109" s="94" t="str">
        <f t="shared" si="142"/>
        <v/>
      </c>
      <c r="AH109" s="94" t="str">
        <f t="shared" si="143"/>
        <v/>
      </c>
      <c r="AI109" s="94" t="str">
        <f t="shared" si="144"/>
        <v/>
      </c>
      <c r="AJ109" s="94" t="str">
        <f t="shared" si="145"/>
        <v/>
      </c>
      <c r="AK109" s="94" t="str">
        <f t="shared" si="146"/>
        <v/>
      </c>
      <c r="AL109" s="94" t="str">
        <f t="shared" si="147"/>
        <v/>
      </c>
      <c r="AM109" s="94" t="str">
        <f t="shared" si="148"/>
        <v/>
      </c>
      <c r="AN109" s="94" t="str">
        <f t="shared" si="149"/>
        <v/>
      </c>
      <c r="AO109" s="94" t="str">
        <f t="shared" si="150"/>
        <v/>
      </c>
      <c r="AP109" s="94" t="str">
        <f t="shared" si="151"/>
        <v/>
      </c>
      <c r="AQ109" s="94" t="str">
        <f t="shared" si="174"/>
        <v/>
      </c>
      <c r="AR109" s="94" t="str">
        <f t="shared" si="185"/>
        <v/>
      </c>
      <c r="AS109" s="65" t="str">
        <f t="shared" si="153"/>
        <v/>
      </c>
      <c r="AT109" s="71" t="str">
        <f t="shared" si="154"/>
        <v/>
      </c>
      <c r="AU109" s="71" t="str">
        <f t="shared" si="186"/>
        <v/>
      </c>
      <c r="AV109" s="71" t="str">
        <f t="shared" si="156"/>
        <v/>
      </c>
      <c r="AW109" s="71" t="str">
        <f t="shared" si="175"/>
        <v/>
      </c>
      <c r="AX109" s="71" t="str">
        <f t="shared" si="176"/>
        <v/>
      </c>
      <c r="AY109" s="71" t="str">
        <f t="shared" si="157"/>
        <v/>
      </c>
      <c r="AZ109" s="71" t="str">
        <f t="shared" si="158"/>
        <v/>
      </c>
      <c r="BA109" s="71" t="str">
        <f t="shared" si="177"/>
        <v/>
      </c>
      <c r="BB109" s="71" t="str">
        <f t="shared" si="178"/>
        <v/>
      </c>
      <c r="BC109" s="73" t="str">
        <f t="shared" si="159"/>
        <v/>
      </c>
      <c r="BD109" s="73" t="str">
        <f t="shared" si="160"/>
        <v/>
      </c>
      <c r="BE109" s="73" t="str">
        <f t="shared" si="187"/>
        <v/>
      </c>
      <c r="BF109" s="93"/>
      <c r="BG109" s="118"/>
      <c r="BH109" s="65" t="str">
        <f t="shared" si="179"/>
        <v/>
      </c>
      <c r="BI109" s="71" t="str">
        <f t="shared" si="162"/>
        <v/>
      </c>
      <c r="BJ109" s="32" t="str">
        <f t="shared" si="163"/>
        <v/>
      </c>
      <c r="BK109" s="91"/>
      <c r="BL109" s="31" t="str">
        <f t="shared" si="164"/>
        <v/>
      </c>
      <c r="BM109" s="65" t="str">
        <f t="shared" si="180"/>
        <v/>
      </c>
      <c r="BN109" s="81" t="str">
        <f t="shared" si="165"/>
        <v/>
      </c>
      <c r="BO109" s="81" t="str">
        <f t="shared" si="181"/>
        <v/>
      </c>
      <c r="BP109" s="31" t="str">
        <f t="shared" si="166"/>
        <v/>
      </c>
      <c r="BQ109" s="31" t="str">
        <f t="shared" si="167"/>
        <v/>
      </c>
      <c r="BR109" s="31" t="str">
        <f t="shared" si="168"/>
        <v/>
      </c>
      <c r="BS109" s="111" t="str">
        <f t="shared" si="169"/>
        <v/>
      </c>
      <c r="BT109" s="31" t="str">
        <f t="shared" si="170"/>
        <v/>
      </c>
      <c r="BU109" s="113" t="str">
        <f t="shared" si="188"/>
        <v/>
      </c>
      <c r="BV109" s="68"/>
      <c r="CB109" s="12"/>
      <c r="CJ109" s="12"/>
      <c r="CK109" s="12"/>
      <c r="CL109" s="12"/>
      <c r="CN109" s="12"/>
      <c r="CR109" s="9">
        <v>100</v>
      </c>
      <c r="CS109" s="6" t="s">
        <v>77</v>
      </c>
      <c r="CT109" s="6" t="s">
        <v>303</v>
      </c>
      <c r="CU109" s="6" t="s">
        <v>276</v>
      </c>
      <c r="CV109" s="6"/>
      <c r="CW109" s="6">
        <v>125</v>
      </c>
      <c r="CX109" s="6">
        <v>30</v>
      </c>
      <c r="CY109" s="6" t="s">
        <v>170</v>
      </c>
      <c r="CZ109" s="6">
        <v>2</v>
      </c>
      <c r="DA109" s="6">
        <v>3</v>
      </c>
      <c r="DB109" s="6"/>
      <c r="DC109" s="6"/>
      <c r="DE109" s="6">
        <v>100</v>
      </c>
      <c r="DF109" s="6">
        <v>3</v>
      </c>
      <c r="DG109" s="62">
        <v>52620</v>
      </c>
      <c r="DH109" s="63"/>
      <c r="DI109" s="6">
        <v>100</v>
      </c>
      <c r="DJ109" s="6">
        <v>3</v>
      </c>
      <c r="DK109" s="62">
        <v>52620</v>
      </c>
      <c r="DL109" s="20"/>
      <c r="DM109" s="6">
        <v>129</v>
      </c>
      <c r="DN109" s="6">
        <v>0.76</v>
      </c>
      <c r="DP109" s="53">
        <v>100</v>
      </c>
      <c r="DQ109" s="16">
        <v>0.35</v>
      </c>
      <c r="DS109"/>
      <c r="DT109"/>
      <c r="DY109"/>
      <c r="DZ109"/>
      <c r="EA109"/>
    </row>
    <row r="110" spans="1:131" ht="16.5" thickTop="1" x14ac:dyDescent="0.25">
      <c r="BX110" s="17"/>
      <c r="BZ110" s="17"/>
      <c r="CD110" s="17"/>
      <c r="CP110" s="17"/>
      <c r="CR110" s="9">
        <v>101</v>
      </c>
      <c r="CS110" s="6" t="s">
        <v>78</v>
      </c>
      <c r="CT110" s="6" t="s">
        <v>303</v>
      </c>
      <c r="CU110" s="6" t="s">
        <v>276</v>
      </c>
      <c r="CV110" s="6"/>
      <c r="CW110" s="6">
        <v>250</v>
      </c>
      <c r="CX110" s="6">
        <v>15</v>
      </c>
      <c r="CY110" s="6" t="s">
        <v>170</v>
      </c>
      <c r="CZ110" s="6">
        <v>2</v>
      </c>
      <c r="DA110" s="6">
        <v>3</v>
      </c>
      <c r="DB110" s="6"/>
      <c r="DC110" s="6"/>
      <c r="DI110" s="20"/>
      <c r="DJ110" s="20"/>
      <c r="DK110" s="20"/>
      <c r="DM110" s="6">
        <v>130</v>
      </c>
      <c r="DN110" s="6">
        <v>0.76</v>
      </c>
    </row>
    <row r="111" spans="1:131" x14ac:dyDescent="0.25">
      <c r="BX111" s="17"/>
      <c r="BZ111" s="17"/>
      <c r="CP111" s="17"/>
      <c r="CR111" s="9">
        <v>102</v>
      </c>
      <c r="CS111" s="6" t="s">
        <v>79</v>
      </c>
      <c r="CT111" s="6" t="s">
        <v>303</v>
      </c>
      <c r="CU111" s="6" t="s">
        <v>276</v>
      </c>
      <c r="CV111" s="6"/>
      <c r="CW111" s="6">
        <v>250</v>
      </c>
      <c r="CX111" s="6">
        <v>15</v>
      </c>
      <c r="CY111" s="6" t="s">
        <v>170</v>
      </c>
      <c r="CZ111" s="6">
        <v>2</v>
      </c>
      <c r="DA111" s="6">
        <v>3</v>
      </c>
      <c r="DB111" s="6"/>
      <c r="DC111" s="6"/>
      <c r="DI111" s="20"/>
      <c r="DJ111" s="20"/>
      <c r="DK111" s="20"/>
      <c r="DM111" s="6">
        <v>131</v>
      </c>
      <c r="DN111" s="6">
        <v>0.76</v>
      </c>
    </row>
    <row r="112" spans="1:131" x14ac:dyDescent="0.25">
      <c r="BX112" s="17"/>
      <c r="CR112" s="9">
        <v>103</v>
      </c>
      <c r="CS112" s="6" t="s">
        <v>80</v>
      </c>
      <c r="CT112" s="6" t="s">
        <v>303</v>
      </c>
      <c r="CU112" s="6" t="s">
        <v>276</v>
      </c>
      <c r="CV112" s="6"/>
      <c r="CW112" s="6">
        <v>250</v>
      </c>
      <c r="CX112" s="6">
        <v>20</v>
      </c>
      <c r="CY112" s="6" t="s">
        <v>170</v>
      </c>
      <c r="CZ112" s="6">
        <v>2</v>
      </c>
      <c r="DA112" s="6">
        <v>3</v>
      </c>
      <c r="DB112" s="6"/>
      <c r="DC112" s="6"/>
      <c r="DI112" s="20"/>
      <c r="DJ112" s="20"/>
      <c r="DK112" s="20"/>
      <c r="DM112" s="6">
        <v>132</v>
      </c>
      <c r="DN112" s="6">
        <v>0.71</v>
      </c>
    </row>
    <row r="113" spans="76:118" x14ac:dyDescent="0.25">
      <c r="BX113" s="17"/>
      <c r="CR113" s="9">
        <v>104</v>
      </c>
      <c r="CS113" s="6" t="s">
        <v>81</v>
      </c>
      <c r="CT113" s="6" t="s">
        <v>303</v>
      </c>
      <c r="CU113" s="6" t="s">
        <v>276</v>
      </c>
      <c r="CV113" s="6"/>
      <c r="CW113" s="6">
        <v>250</v>
      </c>
      <c r="CX113" s="6">
        <v>30</v>
      </c>
      <c r="CY113" s="6" t="s">
        <v>170</v>
      </c>
      <c r="CZ113" s="6">
        <v>2</v>
      </c>
      <c r="DA113" s="6">
        <v>3</v>
      </c>
      <c r="DB113" s="6"/>
      <c r="DC113" s="6"/>
      <c r="DI113" s="20"/>
      <c r="DJ113" s="20"/>
      <c r="DK113" s="20"/>
      <c r="DM113" s="6">
        <v>133</v>
      </c>
      <c r="DN113" s="6">
        <v>0.71</v>
      </c>
    </row>
    <row r="114" spans="76:118" x14ac:dyDescent="0.25">
      <c r="BX114" s="17"/>
      <c r="CR114" s="9">
        <v>105</v>
      </c>
      <c r="CS114" s="6" t="s">
        <v>82</v>
      </c>
      <c r="CT114" s="6" t="s">
        <v>155</v>
      </c>
      <c r="CU114" s="53" t="s">
        <v>281</v>
      </c>
      <c r="CV114" s="6"/>
      <c r="CW114" s="6" t="s">
        <v>197</v>
      </c>
      <c r="CX114" s="6">
        <v>20</v>
      </c>
      <c r="CY114" s="6" t="s">
        <v>170</v>
      </c>
      <c r="CZ114" s="6">
        <v>2</v>
      </c>
      <c r="DA114" s="6">
        <v>4</v>
      </c>
      <c r="DB114" s="6"/>
      <c r="DC114" s="6"/>
      <c r="DI114" s="20"/>
      <c r="DJ114" s="20"/>
      <c r="DK114" s="20"/>
      <c r="DM114" s="6">
        <v>134</v>
      </c>
      <c r="DN114" s="6">
        <v>0.71</v>
      </c>
    </row>
    <row r="115" spans="76:118" x14ac:dyDescent="0.25">
      <c r="BX115" s="17"/>
      <c r="CR115" s="9">
        <v>106</v>
      </c>
      <c r="CS115" s="6" t="s">
        <v>83</v>
      </c>
      <c r="CT115" s="6" t="s">
        <v>155</v>
      </c>
      <c r="CU115" s="53" t="s">
        <v>281</v>
      </c>
      <c r="CV115" s="6"/>
      <c r="CW115" s="6" t="s">
        <v>197</v>
      </c>
      <c r="CX115" s="6">
        <v>30</v>
      </c>
      <c r="CY115" s="6" t="s">
        <v>170</v>
      </c>
      <c r="CZ115" s="6">
        <v>2</v>
      </c>
      <c r="DA115" s="6">
        <v>4</v>
      </c>
      <c r="DB115" s="6"/>
      <c r="DC115" s="6"/>
      <c r="DI115" s="20"/>
      <c r="DJ115" s="20"/>
      <c r="DK115" s="20"/>
      <c r="DM115" s="6">
        <v>135</v>
      </c>
      <c r="DN115" s="6">
        <v>0.71</v>
      </c>
    </row>
    <row r="116" spans="76:118" x14ac:dyDescent="0.25">
      <c r="BX116" s="17"/>
      <c r="CR116" s="9">
        <v>107</v>
      </c>
      <c r="CS116" s="6" t="s">
        <v>84</v>
      </c>
      <c r="CT116" s="6" t="s">
        <v>155</v>
      </c>
      <c r="CU116" s="53" t="s">
        <v>281</v>
      </c>
      <c r="CV116" s="6"/>
      <c r="CW116" s="6">
        <v>208</v>
      </c>
      <c r="CX116" s="6">
        <v>20</v>
      </c>
      <c r="CY116" s="6" t="s">
        <v>171</v>
      </c>
      <c r="CZ116" s="6">
        <v>3</v>
      </c>
      <c r="DA116" s="6">
        <v>4</v>
      </c>
      <c r="DB116" s="6"/>
      <c r="DC116" s="6"/>
      <c r="DI116" s="20"/>
      <c r="DJ116" s="20"/>
      <c r="DK116" s="20"/>
      <c r="DM116" s="6">
        <v>136</v>
      </c>
      <c r="DN116" s="6">
        <v>0.71</v>
      </c>
    </row>
    <row r="117" spans="76:118" x14ac:dyDescent="0.25">
      <c r="BX117" s="17"/>
      <c r="CR117" s="9">
        <v>108</v>
      </c>
      <c r="CS117" s="6" t="s">
        <v>85</v>
      </c>
      <c r="CT117" s="6" t="s">
        <v>155</v>
      </c>
      <c r="CU117" s="53" t="s">
        <v>281</v>
      </c>
      <c r="CV117" s="6"/>
      <c r="CW117" s="6">
        <v>208</v>
      </c>
      <c r="CX117" s="6">
        <v>30</v>
      </c>
      <c r="CY117" s="6" t="s">
        <v>171</v>
      </c>
      <c r="CZ117" s="6">
        <v>3</v>
      </c>
      <c r="DA117" s="6">
        <v>4</v>
      </c>
      <c r="DB117" s="6"/>
      <c r="DC117" s="6"/>
      <c r="DI117" s="20"/>
      <c r="DJ117" s="20"/>
      <c r="DK117" s="20"/>
      <c r="DM117" s="6">
        <v>137</v>
      </c>
      <c r="DN117" s="6">
        <v>0.71</v>
      </c>
    </row>
    <row r="118" spans="76:118" x14ac:dyDescent="0.25">
      <c r="CR118" s="9">
        <v>109</v>
      </c>
      <c r="CS118" s="6" t="s">
        <v>86</v>
      </c>
      <c r="CT118" s="6" t="s">
        <v>155</v>
      </c>
      <c r="CU118" s="53" t="s">
        <v>281</v>
      </c>
      <c r="CV118" s="6"/>
      <c r="CW118" s="6">
        <v>208</v>
      </c>
      <c r="CX118" s="6">
        <v>20</v>
      </c>
      <c r="CY118" s="6" t="s">
        <v>171</v>
      </c>
      <c r="CZ118" s="6">
        <v>3</v>
      </c>
      <c r="DA118" s="6">
        <v>5</v>
      </c>
      <c r="DB118" s="6"/>
      <c r="DC118" s="6"/>
      <c r="DI118" s="20"/>
      <c r="DJ118" s="20"/>
      <c r="DK118" s="20"/>
      <c r="DM118" s="6">
        <v>138</v>
      </c>
      <c r="DN118" s="6">
        <v>0.71</v>
      </c>
    </row>
    <row r="119" spans="76:118" x14ac:dyDescent="0.25">
      <c r="CR119" s="9">
        <v>110</v>
      </c>
      <c r="CS119" s="6" t="s">
        <v>87</v>
      </c>
      <c r="CT119" s="6" t="s">
        <v>155</v>
      </c>
      <c r="CU119" s="53" t="s">
        <v>281</v>
      </c>
      <c r="CV119" s="6"/>
      <c r="CW119" s="6">
        <v>208</v>
      </c>
      <c r="CX119" s="6">
        <v>30</v>
      </c>
      <c r="CY119" s="6" t="s">
        <v>171</v>
      </c>
      <c r="CZ119" s="6">
        <v>3</v>
      </c>
      <c r="DA119" s="6">
        <v>5</v>
      </c>
      <c r="DB119" s="6"/>
      <c r="DC119" s="6"/>
      <c r="DI119" s="20"/>
      <c r="DJ119" s="20"/>
      <c r="DK119" s="20"/>
      <c r="DM119" s="6">
        <v>139</v>
      </c>
      <c r="DN119" s="6">
        <v>0.71</v>
      </c>
    </row>
    <row r="120" spans="76:118" x14ac:dyDescent="0.25">
      <c r="CR120" s="9">
        <v>111</v>
      </c>
      <c r="CS120" s="13" t="s">
        <v>88</v>
      </c>
      <c r="CT120" s="13" t="s">
        <v>155</v>
      </c>
      <c r="CU120" s="78" t="s">
        <v>281</v>
      </c>
      <c r="CV120" s="13"/>
      <c r="CW120" s="13">
        <v>120</v>
      </c>
      <c r="CX120" s="13">
        <v>15</v>
      </c>
      <c r="CY120" s="13" t="s">
        <v>170</v>
      </c>
      <c r="CZ120" s="13">
        <v>1</v>
      </c>
      <c r="DA120" s="13">
        <v>3</v>
      </c>
      <c r="DB120" s="13"/>
      <c r="DC120" s="13"/>
      <c r="DI120" s="20"/>
      <c r="DJ120" s="20"/>
      <c r="DK120" s="20"/>
      <c r="DM120" s="6">
        <v>140</v>
      </c>
      <c r="DN120" s="6">
        <v>0.71</v>
      </c>
    </row>
    <row r="121" spans="76:118" x14ac:dyDescent="0.25">
      <c r="CR121" s="9">
        <v>112</v>
      </c>
      <c r="CS121" s="13" t="s">
        <v>89</v>
      </c>
      <c r="CT121" s="13" t="s">
        <v>155</v>
      </c>
      <c r="CU121" s="78" t="s">
        <v>281</v>
      </c>
      <c r="CV121" s="13"/>
      <c r="CW121" s="13">
        <v>120</v>
      </c>
      <c r="CX121" s="13">
        <v>15</v>
      </c>
      <c r="CY121" s="13" t="s">
        <v>170</v>
      </c>
      <c r="CZ121" s="13">
        <v>1</v>
      </c>
      <c r="DA121" s="13">
        <v>3</v>
      </c>
      <c r="DB121" s="13"/>
      <c r="DC121" s="13"/>
      <c r="DI121" s="20"/>
      <c r="DJ121" s="20"/>
      <c r="DK121" s="20"/>
      <c r="DM121" s="6">
        <v>141</v>
      </c>
      <c r="DN121" s="6">
        <v>0.65</v>
      </c>
    </row>
    <row r="122" spans="76:118" x14ac:dyDescent="0.25">
      <c r="CR122" s="9">
        <v>113</v>
      </c>
      <c r="CS122" s="13" t="s">
        <v>90</v>
      </c>
      <c r="CT122" s="13" t="s">
        <v>155</v>
      </c>
      <c r="CU122" s="78" t="s">
        <v>281</v>
      </c>
      <c r="CV122" s="13"/>
      <c r="CW122" s="13">
        <v>120</v>
      </c>
      <c r="CX122" s="13">
        <v>20</v>
      </c>
      <c r="CY122" s="13" t="s">
        <v>170</v>
      </c>
      <c r="CZ122" s="13">
        <v>1</v>
      </c>
      <c r="DA122" s="13">
        <v>3</v>
      </c>
      <c r="DB122" s="13"/>
      <c r="DC122" s="13"/>
      <c r="DI122" s="20"/>
      <c r="DJ122" s="20"/>
      <c r="DK122" s="20"/>
      <c r="DM122" s="6">
        <v>142</v>
      </c>
      <c r="DN122" s="6">
        <v>0.65</v>
      </c>
    </row>
    <row r="123" spans="76:118" x14ac:dyDescent="0.25">
      <c r="CR123" s="9">
        <v>114</v>
      </c>
      <c r="CS123" s="13" t="s">
        <v>91</v>
      </c>
      <c r="CT123" s="13" t="s">
        <v>155</v>
      </c>
      <c r="CU123" s="78" t="s">
        <v>281</v>
      </c>
      <c r="CV123" s="13"/>
      <c r="CW123" s="13">
        <v>120</v>
      </c>
      <c r="CX123" s="13">
        <v>30</v>
      </c>
      <c r="CY123" s="13" t="s">
        <v>170</v>
      </c>
      <c r="CZ123" s="13">
        <v>1</v>
      </c>
      <c r="DA123" s="13">
        <v>3</v>
      </c>
      <c r="DB123" s="13"/>
      <c r="DC123" s="13"/>
      <c r="DI123" s="20"/>
      <c r="DJ123" s="20"/>
      <c r="DK123" s="20"/>
      <c r="DM123" s="6">
        <v>143</v>
      </c>
      <c r="DN123" s="6">
        <v>0.65</v>
      </c>
    </row>
    <row r="124" spans="76:118" x14ac:dyDescent="0.25">
      <c r="CR124" s="9">
        <v>115</v>
      </c>
      <c r="CS124" s="13" t="s">
        <v>92</v>
      </c>
      <c r="CT124" s="13" t="s">
        <v>155</v>
      </c>
      <c r="CU124" s="78" t="s">
        <v>281</v>
      </c>
      <c r="CV124" s="13"/>
      <c r="CW124" s="13">
        <v>208</v>
      </c>
      <c r="CX124" s="13">
        <v>15</v>
      </c>
      <c r="CY124" s="13" t="s">
        <v>170</v>
      </c>
      <c r="CZ124" s="13">
        <v>2</v>
      </c>
      <c r="DA124" s="13">
        <v>3</v>
      </c>
      <c r="DB124" s="13"/>
      <c r="DC124" s="13"/>
      <c r="DJ124" s="20"/>
      <c r="DK124" s="20"/>
      <c r="DM124" s="6">
        <v>144</v>
      </c>
      <c r="DN124" s="6">
        <v>0.65</v>
      </c>
    </row>
    <row r="125" spans="76:118" x14ac:dyDescent="0.25">
      <c r="CR125" s="9">
        <v>116</v>
      </c>
      <c r="CS125" s="13" t="s">
        <v>93</v>
      </c>
      <c r="CT125" s="13" t="s">
        <v>155</v>
      </c>
      <c r="CU125" s="78" t="s">
        <v>281</v>
      </c>
      <c r="CV125" s="13"/>
      <c r="CW125" s="13">
        <v>208</v>
      </c>
      <c r="CX125" s="13">
        <v>15</v>
      </c>
      <c r="CY125" s="13" t="s">
        <v>170</v>
      </c>
      <c r="CZ125" s="13">
        <v>2</v>
      </c>
      <c r="DA125" s="13">
        <v>3</v>
      </c>
      <c r="DB125" s="13"/>
      <c r="DC125" s="13"/>
      <c r="DJ125" s="20"/>
      <c r="DK125" s="20"/>
      <c r="DM125" s="6">
        <v>145</v>
      </c>
      <c r="DN125" s="6">
        <v>0.65</v>
      </c>
    </row>
    <row r="126" spans="76:118" x14ac:dyDescent="0.25">
      <c r="CR126" s="9">
        <v>117</v>
      </c>
      <c r="CS126" s="13" t="s">
        <v>94</v>
      </c>
      <c r="CT126" s="13" t="s">
        <v>155</v>
      </c>
      <c r="CU126" s="78" t="s">
        <v>281</v>
      </c>
      <c r="CV126" s="13"/>
      <c r="CW126" s="13">
        <v>208</v>
      </c>
      <c r="CX126" s="13">
        <v>20</v>
      </c>
      <c r="CY126" s="13" t="s">
        <v>170</v>
      </c>
      <c r="CZ126" s="13">
        <v>2</v>
      </c>
      <c r="DA126" s="13">
        <v>3</v>
      </c>
      <c r="DB126" s="13"/>
      <c r="DC126" s="13"/>
      <c r="DJ126" s="20"/>
      <c r="DK126" s="20"/>
      <c r="DM126" s="6">
        <v>146</v>
      </c>
      <c r="DN126" s="6">
        <v>0.65</v>
      </c>
    </row>
    <row r="127" spans="76:118" x14ac:dyDescent="0.25">
      <c r="CR127" s="9">
        <v>118</v>
      </c>
      <c r="CS127" s="13" t="s">
        <v>95</v>
      </c>
      <c r="CT127" s="13" t="s">
        <v>155</v>
      </c>
      <c r="CU127" s="78" t="s">
        <v>281</v>
      </c>
      <c r="CV127" s="13"/>
      <c r="CW127" s="13">
        <v>208</v>
      </c>
      <c r="CX127" s="13">
        <v>30</v>
      </c>
      <c r="CY127" s="13" t="s">
        <v>170</v>
      </c>
      <c r="CZ127" s="13">
        <v>2</v>
      </c>
      <c r="DA127" s="13">
        <v>3</v>
      </c>
      <c r="DB127" s="13"/>
      <c r="DC127" s="13"/>
      <c r="DJ127" s="20"/>
      <c r="DK127" s="20"/>
      <c r="DM127" s="6">
        <v>147</v>
      </c>
      <c r="DN127" s="6">
        <v>0.65</v>
      </c>
    </row>
    <row r="128" spans="76:118" x14ac:dyDescent="0.25">
      <c r="CR128" s="9">
        <v>119</v>
      </c>
      <c r="CS128" s="13" t="s">
        <v>277</v>
      </c>
      <c r="CT128" s="13" t="s">
        <v>155</v>
      </c>
      <c r="CU128" s="78" t="s">
        <v>281</v>
      </c>
      <c r="CV128" s="13"/>
      <c r="CW128" s="13">
        <v>208</v>
      </c>
      <c r="CX128" s="13">
        <v>15</v>
      </c>
      <c r="CY128" s="13" t="s">
        <v>170</v>
      </c>
      <c r="CZ128" s="13">
        <v>2</v>
      </c>
      <c r="DA128" s="13">
        <v>3</v>
      </c>
      <c r="DB128" s="13"/>
      <c r="DC128" s="13"/>
      <c r="DJ128" s="20"/>
      <c r="DK128" s="20"/>
      <c r="DM128" s="6">
        <v>148</v>
      </c>
      <c r="DN128" s="6">
        <v>0.65</v>
      </c>
    </row>
    <row r="129" spans="109:118" x14ac:dyDescent="0.25">
      <c r="DM129" s="6">
        <v>149</v>
      </c>
      <c r="DN129" s="6">
        <v>0.65</v>
      </c>
    </row>
    <row r="130" spans="109:118" x14ac:dyDescent="0.25">
      <c r="DE130" s="20"/>
      <c r="DF130" s="20"/>
      <c r="DG130" s="20"/>
      <c r="DH130" s="20"/>
      <c r="DM130" s="6">
        <v>150</v>
      </c>
      <c r="DN130" s="6">
        <v>0.57999999999999996</v>
      </c>
    </row>
    <row r="131" spans="109:118" x14ac:dyDescent="0.25">
      <c r="DE131" s="20"/>
      <c r="DF131" s="20"/>
      <c r="DG131" s="20"/>
      <c r="DH131" s="20"/>
      <c r="DM131" s="6">
        <v>151</v>
      </c>
      <c r="DN131" s="6">
        <v>0.57999999999999996</v>
      </c>
    </row>
    <row r="132" spans="109:118" x14ac:dyDescent="0.25">
      <c r="DE132" s="20"/>
      <c r="DF132" s="20"/>
      <c r="DG132" s="20"/>
      <c r="DH132" s="20"/>
      <c r="DM132" s="6">
        <v>152</v>
      </c>
      <c r="DN132" s="6">
        <v>0.57999999999999996</v>
      </c>
    </row>
    <row r="133" spans="109:118" x14ac:dyDescent="0.25">
      <c r="DE133" s="20"/>
      <c r="DF133" s="20"/>
      <c r="DG133" s="20"/>
      <c r="DH133" s="20"/>
      <c r="DM133" s="6">
        <v>153</v>
      </c>
      <c r="DN133" s="6">
        <v>0.57999999999999996</v>
      </c>
    </row>
    <row r="134" spans="109:118" x14ac:dyDescent="0.25">
      <c r="DE134" s="20"/>
      <c r="DF134" s="20"/>
      <c r="DG134" s="20"/>
      <c r="DH134" s="20"/>
      <c r="DM134" s="6">
        <v>154</v>
      </c>
      <c r="DN134" s="6">
        <v>0.57999999999999996</v>
      </c>
    </row>
    <row r="135" spans="109:118" x14ac:dyDescent="0.25">
      <c r="DF135" s="20"/>
      <c r="DG135" s="20"/>
      <c r="DH135" s="20"/>
      <c r="DM135" s="6">
        <v>155</v>
      </c>
      <c r="DN135" s="6">
        <v>0.57999999999999996</v>
      </c>
    </row>
    <row r="136" spans="109:118" x14ac:dyDescent="0.25">
      <c r="DF136" s="20"/>
      <c r="DG136" s="20"/>
      <c r="DH136" s="20"/>
      <c r="DM136" s="6">
        <v>156</v>
      </c>
      <c r="DN136" s="6">
        <v>0.57999999999999996</v>
      </c>
    </row>
    <row r="137" spans="109:118" x14ac:dyDescent="0.25">
      <c r="DF137" s="20"/>
      <c r="DG137" s="20"/>
      <c r="DH137" s="20"/>
      <c r="DM137" s="6">
        <v>157</v>
      </c>
      <c r="DN137" s="6">
        <v>0.57999999999999996</v>
      </c>
    </row>
    <row r="138" spans="109:118" x14ac:dyDescent="0.25">
      <c r="DF138" s="20"/>
      <c r="DG138" s="20"/>
      <c r="DH138" s="20"/>
      <c r="DM138" s="6">
        <v>158</v>
      </c>
      <c r="DN138" s="6">
        <v>0.57999999999999996</v>
      </c>
    </row>
    <row r="139" spans="109:118" x14ac:dyDescent="0.25">
      <c r="DF139" s="20"/>
      <c r="DG139" s="20"/>
      <c r="DH139" s="20"/>
      <c r="DM139" s="6">
        <v>159</v>
      </c>
      <c r="DN139" s="6">
        <v>0.5</v>
      </c>
    </row>
    <row r="140" spans="109:118" x14ac:dyDescent="0.25">
      <c r="DF140" s="20"/>
      <c r="DG140" s="20"/>
      <c r="DH140" s="20"/>
      <c r="DM140" s="6">
        <v>160</v>
      </c>
      <c r="DN140" s="6">
        <v>0.5</v>
      </c>
    </row>
    <row r="141" spans="109:118" x14ac:dyDescent="0.25">
      <c r="DF141" s="20"/>
      <c r="DG141" s="20"/>
      <c r="DH141" s="20"/>
      <c r="DM141" s="6">
        <v>161</v>
      </c>
      <c r="DN141" s="6">
        <v>0.5</v>
      </c>
    </row>
    <row r="142" spans="109:118" x14ac:dyDescent="0.25">
      <c r="DF142" s="20"/>
      <c r="DG142" s="20"/>
      <c r="DH142" s="20"/>
      <c r="DM142" s="6">
        <v>162</v>
      </c>
      <c r="DN142" s="6">
        <v>0.5</v>
      </c>
    </row>
    <row r="143" spans="109:118" x14ac:dyDescent="0.25">
      <c r="DF143" s="20"/>
      <c r="DG143" s="20"/>
      <c r="DH143" s="20"/>
      <c r="DM143" s="6">
        <v>163</v>
      </c>
      <c r="DN143" s="6">
        <v>0.5</v>
      </c>
    </row>
    <row r="144" spans="109:118" x14ac:dyDescent="0.25">
      <c r="DF144" s="20"/>
      <c r="DG144" s="20"/>
      <c r="DH144" s="20"/>
      <c r="DM144" s="6">
        <v>164</v>
      </c>
      <c r="DN144" s="6">
        <v>0.5</v>
      </c>
    </row>
    <row r="145" spans="110:118" x14ac:dyDescent="0.25">
      <c r="DF145" s="20"/>
      <c r="DG145" s="20"/>
      <c r="DH145" s="20"/>
      <c r="DM145" s="6">
        <v>165</v>
      </c>
      <c r="DN145" s="6">
        <v>0.5</v>
      </c>
    </row>
    <row r="146" spans="110:118" x14ac:dyDescent="0.25">
      <c r="DF146" s="20"/>
      <c r="DG146" s="20"/>
      <c r="DH146" s="20"/>
      <c r="DM146" s="6">
        <v>166</v>
      </c>
      <c r="DN146" s="6">
        <v>0.5</v>
      </c>
    </row>
    <row r="147" spans="110:118" x14ac:dyDescent="0.25">
      <c r="DF147" s="20"/>
      <c r="DG147" s="20"/>
      <c r="DH147" s="20"/>
      <c r="DM147" s="6">
        <v>167</v>
      </c>
      <c r="DN147" s="6">
        <v>0.5</v>
      </c>
    </row>
    <row r="148" spans="110:118" x14ac:dyDescent="0.25">
      <c r="DF148" s="20"/>
      <c r="DG148" s="20"/>
      <c r="DH148" s="20"/>
      <c r="DM148" s="6">
        <v>168</v>
      </c>
      <c r="DN148" s="6">
        <v>0.41</v>
      </c>
    </row>
    <row r="149" spans="110:118" x14ac:dyDescent="0.25">
      <c r="DF149" s="20"/>
      <c r="DG149" s="20"/>
      <c r="DH149" s="20"/>
      <c r="DM149" s="6">
        <v>169</v>
      </c>
      <c r="DN149" s="6">
        <v>0.41</v>
      </c>
    </row>
    <row r="150" spans="110:118" x14ac:dyDescent="0.25">
      <c r="DF150" s="20"/>
      <c r="DG150" s="20"/>
      <c r="DH150" s="20"/>
      <c r="DM150" s="6">
        <v>170</v>
      </c>
      <c r="DN150" s="6">
        <v>0.41</v>
      </c>
    </row>
    <row r="151" spans="110:118" x14ac:dyDescent="0.25">
      <c r="DF151" s="20"/>
      <c r="DG151" s="20"/>
      <c r="DH151" s="20"/>
      <c r="DM151" s="6">
        <v>171</v>
      </c>
      <c r="DN151" s="6">
        <v>0.41</v>
      </c>
    </row>
    <row r="152" spans="110:118" x14ac:dyDescent="0.25">
      <c r="DF152" s="20"/>
      <c r="DG152" s="20"/>
      <c r="DH152" s="20"/>
      <c r="DM152" s="6">
        <v>172</v>
      </c>
      <c r="DN152" s="6">
        <v>0.41</v>
      </c>
    </row>
    <row r="153" spans="110:118" x14ac:dyDescent="0.25">
      <c r="DF153" s="20"/>
      <c r="DG153" s="20"/>
      <c r="DH153" s="20"/>
      <c r="DM153" s="6">
        <v>173</v>
      </c>
      <c r="DN153" s="6">
        <v>0.41</v>
      </c>
    </row>
    <row r="154" spans="110:118" x14ac:dyDescent="0.25">
      <c r="DM154" s="6">
        <v>174</v>
      </c>
      <c r="DN154" s="6">
        <v>0.41</v>
      </c>
    </row>
    <row r="155" spans="110:118" x14ac:dyDescent="0.25">
      <c r="DM155" s="6">
        <v>175</v>
      </c>
      <c r="DN155" s="6">
        <v>0.41</v>
      </c>
    </row>
    <row r="156" spans="110:118" x14ac:dyDescent="0.25">
      <c r="DM156" s="6">
        <v>176</v>
      </c>
      <c r="DN156" s="6">
        <v>0.41</v>
      </c>
    </row>
    <row r="157" spans="110:118" x14ac:dyDescent="0.25">
      <c r="DM157" s="6">
        <v>177</v>
      </c>
      <c r="DN157" s="6">
        <v>0.28999999999999998</v>
      </c>
    </row>
    <row r="158" spans="110:118" x14ac:dyDescent="0.25">
      <c r="DM158" s="6">
        <v>178</v>
      </c>
      <c r="DN158" s="6">
        <v>0.28999999999999998</v>
      </c>
    </row>
    <row r="159" spans="110:118" x14ac:dyDescent="0.25">
      <c r="DM159" s="6">
        <v>179</v>
      </c>
      <c r="DN159" s="6">
        <v>0.28999999999999998</v>
      </c>
    </row>
    <row r="160" spans="110:118" x14ac:dyDescent="0.25">
      <c r="DM160" s="6">
        <v>180</v>
      </c>
      <c r="DN160" s="6">
        <v>0.28999999999999998</v>
      </c>
    </row>
    <row r="161" spans="117:118" x14ac:dyDescent="0.25">
      <c r="DM161" s="6">
        <v>181</v>
      </c>
      <c r="DN161" s="6">
        <v>0.28999999999999998</v>
      </c>
    </row>
    <row r="162" spans="117:118" x14ac:dyDescent="0.25">
      <c r="DM162" s="6">
        <v>182</v>
      </c>
      <c r="DN162" s="6">
        <v>0.28999999999999998</v>
      </c>
    </row>
    <row r="163" spans="117:118" x14ac:dyDescent="0.25">
      <c r="DM163" s="6">
        <v>183</v>
      </c>
      <c r="DN163" s="6">
        <v>0.28999999999999998</v>
      </c>
    </row>
    <row r="164" spans="117:118" x14ac:dyDescent="0.25">
      <c r="DM164" s="6">
        <v>184</v>
      </c>
      <c r="DN164" s="6">
        <v>0.28999999999999998</v>
      </c>
    </row>
    <row r="165" spans="117:118" x14ac:dyDescent="0.25">
      <c r="DM165" s="6">
        <v>185</v>
      </c>
      <c r="DN165" s="6">
        <v>0.28999999999999998</v>
      </c>
    </row>
    <row r="166" spans="117:118" x14ac:dyDescent="0.25">
      <c r="DM166" s="17"/>
      <c r="DN166" s="17"/>
    </row>
    <row r="167" spans="117:118" x14ac:dyDescent="0.25">
      <c r="DM167" s="17"/>
      <c r="DN167" s="17"/>
    </row>
    <row r="168" spans="117:118" x14ac:dyDescent="0.25">
      <c r="DM168" s="17"/>
      <c r="DN168" s="17"/>
    </row>
    <row r="169" spans="117:118" x14ac:dyDescent="0.25">
      <c r="DM169" s="17"/>
      <c r="DN169" s="17"/>
    </row>
    <row r="170" spans="117:118" x14ac:dyDescent="0.25">
      <c r="DM170" s="17"/>
      <c r="DN170" s="17"/>
    </row>
    <row r="171" spans="117:118" x14ac:dyDescent="0.25">
      <c r="DM171" s="17"/>
      <c r="DN171" s="17"/>
    </row>
    <row r="172" spans="117:118" x14ac:dyDescent="0.25">
      <c r="DM172" s="17"/>
      <c r="DN172" s="17"/>
    </row>
    <row r="173" spans="117:118" x14ac:dyDescent="0.25">
      <c r="DM173" s="17"/>
      <c r="DN173" s="17"/>
    </row>
    <row r="174" spans="117:118" x14ac:dyDescent="0.25">
      <c r="DM174" s="17"/>
      <c r="DN174" s="17"/>
    </row>
    <row r="175" spans="117:118" x14ac:dyDescent="0.25">
      <c r="DM175" s="17"/>
      <c r="DN175" s="17"/>
    </row>
    <row r="176" spans="117:118" x14ac:dyDescent="0.25">
      <c r="DM176" s="17"/>
      <c r="DN176" s="17"/>
    </row>
    <row r="177" spans="117:118" x14ac:dyDescent="0.25">
      <c r="DM177" s="17"/>
      <c r="DN177" s="17"/>
    </row>
    <row r="178" spans="117:118" x14ac:dyDescent="0.25">
      <c r="DM178" s="17"/>
      <c r="DN178" s="17"/>
    </row>
    <row r="179" spans="117:118" x14ac:dyDescent="0.25">
      <c r="DM179" s="17"/>
      <c r="DN179" s="17"/>
    </row>
    <row r="180" spans="117:118" x14ac:dyDescent="0.25">
      <c r="DM180" s="17"/>
      <c r="DN180" s="17"/>
    </row>
    <row r="181" spans="117:118" x14ac:dyDescent="0.25">
      <c r="DM181" s="17"/>
      <c r="DN181" s="17"/>
    </row>
    <row r="182" spans="117:118" x14ac:dyDescent="0.25">
      <c r="DM182" s="17"/>
      <c r="DN182" s="17"/>
    </row>
    <row r="183" spans="117:118" x14ac:dyDescent="0.25">
      <c r="DM183" s="17"/>
      <c r="DN183" s="17"/>
    </row>
    <row r="184" spans="117:118" x14ac:dyDescent="0.25">
      <c r="DM184" s="17"/>
      <c r="DN184" s="17"/>
    </row>
    <row r="185" spans="117:118" x14ac:dyDescent="0.25">
      <c r="DM185" s="17"/>
      <c r="DN185" s="17"/>
    </row>
    <row r="186" spans="117:118" x14ac:dyDescent="0.25">
      <c r="DM186" s="17"/>
      <c r="DN186" s="17"/>
    </row>
    <row r="187" spans="117:118" x14ac:dyDescent="0.25">
      <c r="DM187" s="17"/>
      <c r="DN187" s="17"/>
    </row>
    <row r="188" spans="117:118" x14ac:dyDescent="0.25">
      <c r="DM188" s="17"/>
      <c r="DN188" s="17"/>
    </row>
    <row r="189" spans="117:118" x14ac:dyDescent="0.25">
      <c r="DM189" s="17"/>
      <c r="DN189" s="17"/>
    </row>
    <row r="190" spans="117:118" x14ac:dyDescent="0.25">
      <c r="DM190" s="17"/>
      <c r="DN190" s="17"/>
    </row>
    <row r="191" spans="117:118" x14ac:dyDescent="0.25">
      <c r="DM191" s="17"/>
      <c r="DN191" s="17"/>
    </row>
  </sheetData>
  <sheetProtection algorithmName="SHA-512" hashValue="2eifWAbKboSzFsyAAtnKujPpmfCxMsL/+bJmO7UdhVhq4fMWoN+NlxmOVIHmSmZNhLFXC4DCuIdipojpiONX7Q==" saltValue="k6wizZpOMn9X8C5GD7zYzg==" spinCount="100000" sheet="1" objects="1" scenarios="1"/>
  <sortState xmlns:xlrd2="http://schemas.microsoft.com/office/spreadsheetml/2017/richdata2" ref="CN12:CN19">
    <sortCondition ref="CN19"/>
  </sortState>
  <mergeCells count="18">
    <mergeCell ref="B1:BU1"/>
    <mergeCell ref="A8:A9"/>
    <mergeCell ref="I8:R8"/>
    <mergeCell ref="BK8:BU8"/>
    <mergeCell ref="BG8:BJ8"/>
    <mergeCell ref="S8:U8"/>
    <mergeCell ref="E8:H8"/>
    <mergeCell ref="S9:T9"/>
    <mergeCell ref="B8:D8"/>
    <mergeCell ref="BG9:BH9"/>
    <mergeCell ref="V8:BF8"/>
    <mergeCell ref="DS8:DT8"/>
    <mergeCell ref="DV8:DW8"/>
    <mergeCell ref="DY8:EA8"/>
    <mergeCell ref="DP8:DQ8"/>
    <mergeCell ref="DE8:DG8"/>
    <mergeCell ref="DI8:DK8"/>
    <mergeCell ref="DM8:DN8"/>
  </mergeCells>
  <phoneticPr fontId="1" type="noConversion"/>
  <dataValidations count="10">
    <dataValidation type="list" allowBlank="1" showInputMessage="1" showErrorMessage="1" sqref="W10:W109" xr:uid="{7F59FD19-B47B-4F01-BAAB-B13BC2D374EA}">
      <formula1>$CD$10:$CD$12</formula1>
    </dataValidation>
    <dataValidation type="list" allowBlank="1" showInputMessage="1" showErrorMessage="1" sqref="E10:E109" xr:uid="{5D37EA73-49DC-4C31-8107-327C9571C6B5}">
      <formula1>$CJ$10:$CJ$19</formula1>
    </dataValidation>
    <dataValidation type="list" allowBlank="1" showInputMessage="1" showErrorMessage="1" sqref="AS10:AS109" xr:uid="{4AE1A61E-F51C-4C67-8DEE-6BFCF7BD031B}">
      <formula1>$CH$10:$CH$22</formula1>
    </dataValidation>
    <dataValidation type="list" allowBlank="1" showInputMessage="1" showErrorMessage="1" sqref="I10:I109 BK10:BK109" xr:uid="{80F82D04-4AC0-482F-BB92-EE6B287FDD08}">
      <formula1>$CS$10:$CS$128</formula1>
    </dataValidation>
    <dataValidation type="list" allowBlank="1" showInputMessage="1" showErrorMessage="1" sqref="S10:S109" xr:uid="{D3B492E9-E84C-467B-BCAF-F9B40FCCB8C7}">
      <formula1>$CL$10:$CL$20</formula1>
    </dataValidation>
    <dataValidation type="list" allowBlank="1" showInputMessage="1" showErrorMessage="1" sqref="K10:K109 BM10:BM109" xr:uid="{2D733D90-A584-4E6B-831D-E1DB82C18EF7}">
      <formula1>$BZ$10:$BZ$25</formula1>
    </dataValidation>
    <dataValidation type="list" allowBlank="1" showInputMessage="1" showErrorMessage="1" sqref="G10:G109" xr:uid="{DD46B04F-571D-46E7-8A43-A94D02B2B822}">
      <formula1>$CF$10:$CF$12</formula1>
    </dataValidation>
    <dataValidation type="list" allowBlank="1" showInputMessage="1" showErrorMessage="1" sqref="Y10:Y109" xr:uid="{AE67FD6A-ACD0-481A-9CDE-2AF743220111}">
      <formula1>$CB$10:$CB$19</formula1>
    </dataValidation>
    <dataValidation type="list" allowBlank="1" showInputMessage="1" showErrorMessage="1" sqref="U10:U109" xr:uid="{1BA72634-968E-4C0F-8EDC-90E1F7CA7DF3}">
      <formula1>$CN$10:$CN$19</formula1>
    </dataValidation>
    <dataValidation type="list" allowBlank="1" showInputMessage="1" showErrorMessage="1" sqref="BG10:BG109" xr:uid="{41A7A717-BC75-4091-9B23-67CA70389231}">
      <formula1>$CP$10:$CP$34</formula1>
    </dataValidation>
  </dataValidations>
  <hyperlinks>
    <hyperlink ref="B2" r:id="rId1" xr:uid="{BF92761A-E432-41D5-B542-F4250842755E}"/>
  </hyperlinks>
  <pageMargins left="0.7" right="0.7" top="0.75" bottom="0.75" header="0.3" footer="0.3"/>
  <pageSetup scale="1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id="{B4F2D8F8-EB5E-447B-9F8D-3C25D4D6AE40}">
            <xm:f>NOT(ISERROR(SEARCH($BX$19,J10)))</xm:f>
            <xm:f>$BX$19</xm:f>
            <x14:dxf>
              <fill>
                <patternFill>
                  <bgColor theme="0"/>
                </patternFill>
              </fill>
            </x14:dxf>
          </x14:cfRule>
          <xm:sqref>J10:J109 BL10:BL109</xm:sqref>
        </x14:conditionalFormatting>
        <x14:conditionalFormatting xmlns:xm="http://schemas.microsoft.com/office/excel/2006/main">
          <x14:cfRule type="containsText" priority="5" operator="containsText" id="{2B96B7DE-E4FC-4BEB-9B8D-E1D34AA6B584}">
            <xm:f>NOT(ISERROR(SEARCH($BX$13,N10)))</xm:f>
            <xm:f>$BX$13</xm:f>
            <x14:dxf>
              <fill>
                <patternFill>
                  <bgColor theme="0"/>
                </patternFill>
              </fill>
            </x14:dxf>
          </x14:cfRule>
          <xm:sqref>N10:R109</xm:sqref>
        </x14:conditionalFormatting>
        <x14:conditionalFormatting xmlns:xm="http://schemas.microsoft.com/office/excel/2006/main">
          <x14:cfRule type="containsText" priority="7" operator="containsText" id="{A05562F4-D0DC-46C9-84F7-6597C8617C2C}">
            <xm:f>NOT(ISERROR(SEARCH($BX$14,BM10)))</xm:f>
            <xm:f>$BX$14</xm:f>
            <x14:dxf>
              <fill>
                <patternFill>
                  <bgColor theme="0"/>
                </patternFill>
              </fill>
            </x14:dxf>
          </x14:cfRule>
          <xm:sqref>BM10:BM109</xm:sqref>
        </x14:conditionalFormatting>
        <x14:conditionalFormatting xmlns:xm="http://schemas.microsoft.com/office/excel/2006/main">
          <x14:cfRule type="containsText" priority="1" operator="containsText" id="{52109412-CA3B-462F-A800-7E395F5FED0D}">
            <xm:f>NOT(ISERROR(SEARCH($BX$13,BP10)))</xm:f>
            <xm:f>$BX$13</xm:f>
            <x14:dxf>
              <fill>
                <patternFill>
                  <bgColor theme="0"/>
                </patternFill>
              </fill>
            </x14:dxf>
          </x14:cfRule>
          <xm:sqref>BP10:BT109</xm:sqref>
        </x14:conditionalFormatting>
        <x14:conditionalFormatting xmlns:xm="http://schemas.microsoft.com/office/excel/2006/main">
          <x14:cfRule type="containsText" priority="28" operator="containsText" id="{A41C85C2-E8EC-43E5-BA23-27454C2E3A9E}">
            <xm:f>NOT(ISERROR(SEARCH($BX$10,BU10)))</xm:f>
            <xm:f>$BX$10</xm:f>
            <x14:dxf>
              <font>
                <b/>
                <i val="0"/>
                <color rgb="FF00B050"/>
              </font>
            </x14:dxf>
          </x14:cfRule>
          <x14:cfRule type="containsText" priority="29" operator="containsText" id="{DBA83D5B-FE9E-47A0-95C6-F28A900E628D}">
            <xm:f>NOT(ISERROR(SEARCH($BX$11,BU10)))</xm:f>
            <xm:f>$BX$11</xm:f>
            <x14:dxf>
              <font>
                <b/>
                <i val="0"/>
                <color rgb="FFFF0000"/>
              </font>
            </x14:dxf>
          </x14:cfRule>
          <xm:sqref>BU10:BU109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7973-A6D9-4C6B-BE47-A7C1BD4CAEB3}">
  <dimension ref="A1:C30"/>
  <sheetViews>
    <sheetView zoomScaleNormal="100" workbookViewId="0">
      <selection activeCell="B27" sqref="B27"/>
    </sheetView>
  </sheetViews>
  <sheetFormatPr defaultRowHeight="15" x14ac:dyDescent="0.25"/>
  <cols>
    <col min="2" max="2" width="9.7109375" bestFit="1" customWidth="1"/>
  </cols>
  <sheetData>
    <row r="1" spans="1:3" x14ac:dyDescent="0.25">
      <c r="A1" t="s">
        <v>127</v>
      </c>
      <c r="B1" t="s">
        <v>128</v>
      </c>
      <c r="C1" t="s">
        <v>129</v>
      </c>
    </row>
    <row r="2" spans="1:3" x14ac:dyDescent="0.25">
      <c r="A2" t="s">
        <v>126</v>
      </c>
      <c r="B2" s="8">
        <v>45911</v>
      </c>
      <c r="C2" t="s">
        <v>132</v>
      </c>
    </row>
    <row r="3" spans="1:3" x14ac:dyDescent="0.25">
      <c r="C3" t="s">
        <v>130</v>
      </c>
    </row>
    <row r="4" spans="1:3" x14ac:dyDescent="0.25">
      <c r="C4" t="s">
        <v>131</v>
      </c>
    </row>
    <row r="5" spans="1:3" x14ac:dyDescent="0.25">
      <c r="C5" t="s">
        <v>133</v>
      </c>
    </row>
    <row r="6" spans="1:3" x14ac:dyDescent="0.25">
      <c r="C6" t="s">
        <v>135</v>
      </c>
    </row>
    <row r="7" spans="1:3" x14ac:dyDescent="0.25">
      <c r="C7" t="s">
        <v>147</v>
      </c>
    </row>
    <row r="8" spans="1:3" x14ac:dyDescent="0.25">
      <c r="C8" t="s">
        <v>148</v>
      </c>
    </row>
    <row r="9" spans="1:3" x14ac:dyDescent="0.25">
      <c r="C9" t="s">
        <v>149</v>
      </c>
    </row>
    <row r="10" spans="1:3" x14ac:dyDescent="0.25">
      <c r="A10" t="s">
        <v>150</v>
      </c>
      <c r="B10" s="8">
        <v>45911</v>
      </c>
      <c r="C10" t="s">
        <v>163</v>
      </c>
    </row>
    <row r="11" spans="1:3" x14ac:dyDescent="0.25">
      <c r="A11" t="s">
        <v>168</v>
      </c>
      <c r="B11" s="8">
        <v>45912</v>
      </c>
      <c r="C11" t="s">
        <v>225</v>
      </c>
    </row>
    <row r="12" spans="1:3" x14ac:dyDescent="0.25">
      <c r="A12" t="s">
        <v>183</v>
      </c>
      <c r="B12" s="8">
        <v>45912</v>
      </c>
      <c r="C12" t="s">
        <v>184</v>
      </c>
    </row>
    <row r="13" spans="1:3" x14ac:dyDescent="0.25">
      <c r="C13" t="s">
        <v>185</v>
      </c>
    </row>
    <row r="14" spans="1:3" x14ac:dyDescent="0.25">
      <c r="A14" t="s">
        <v>223</v>
      </c>
      <c r="B14" s="8">
        <v>45915</v>
      </c>
      <c r="C14" t="s">
        <v>237</v>
      </c>
    </row>
    <row r="15" spans="1:3" x14ac:dyDescent="0.25">
      <c r="C15" t="s">
        <v>224</v>
      </c>
    </row>
    <row r="16" spans="1:3" x14ac:dyDescent="0.25">
      <c r="A16" t="s">
        <v>249</v>
      </c>
      <c r="B16" s="8">
        <v>45915</v>
      </c>
      <c r="C16" t="s">
        <v>250</v>
      </c>
    </row>
    <row r="17" spans="1:3" x14ac:dyDescent="0.25">
      <c r="A17" t="s">
        <v>256</v>
      </c>
      <c r="B17" s="8">
        <v>45915</v>
      </c>
      <c r="C17" t="s">
        <v>315</v>
      </c>
    </row>
    <row r="18" spans="1:3" x14ac:dyDescent="0.25">
      <c r="C18" t="s">
        <v>278</v>
      </c>
    </row>
    <row r="19" spans="1:3" x14ac:dyDescent="0.25">
      <c r="A19" t="s">
        <v>282</v>
      </c>
      <c r="B19" s="8">
        <v>45916</v>
      </c>
      <c r="C19" t="s">
        <v>283</v>
      </c>
    </row>
    <row r="20" spans="1:3" x14ac:dyDescent="0.25">
      <c r="C20" t="s">
        <v>284</v>
      </c>
    </row>
    <row r="21" spans="1:3" x14ac:dyDescent="0.25">
      <c r="C21" t="s">
        <v>301</v>
      </c>
    </row>
    <row r="22" spans="1:3" x14ac:dyDescent="0.25">
      <c r="C22" t="s">
        <v>307</v>
      </c>
    </row>
    <row r="23" spans="1:3" x14ac:dyDescent="0.25">
      <c r="C23" t="s">
        <v>308</v>
      </c>
    </row>
    <row r="24" spans="1:3" x14ac:dyDescent="0.25">
      <c r="C24" t="s">
        <v>313</v>
      </c>
    </row>
    <row r="25" spans="1:3" x14ac:dyDescent="0.25">
      <c r="C25" t="s">
        <v>314</v>
      </c>
    </row>
    <row r="26" spans="1:3" x14ac:dyDescent="0.25">
      <c r="A26" t="s">
        <v>353</v>
      </c>
      <c r="B26" s="8">
        <v>45917</v>
      </c>
      <c r="C26" t="s">
        <v>354</v>
      </c>
    </row>
    <row r="27" spans="1:3" x14ac:dyDescent="0.25">
      <c r="C27" t="s">
        <v>355</v>
      </c>
    </row>
    <row r="28" spans="1:3" x14ac:dyDescent="0.25">
      <c r="C28" t="s">
        <v>356</v>
      </c>
    </row>
    <row r="29" spans="1:3" x14ac:dyDescent="0.25">
      <c r="C29" t="s">
        <v>357</v>
      </c>
    </row>
    <row r="30" spans="1:3" x14ac:dyDescent="0.25">
      <c r="C30" t="s">
        <v>358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GCG Data Center Power Whips</vt:lpstr>
      <vt:lpstr>Revisions</vt:lpstr>
      <vt:lpstr>'GCG Data Center Power Whips'!Print_Area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Thibaut "Tebow" Lanoe</dc:creator>
  <cp:lastModifiedBy>Leah Koerner</cp:lastModifiedBy>
  <cp:lastPrinted>2025-09-16T13:13:06Z</cp:lastPrinted>
  <dcterms:created xsi:type="dcterms:W3CDTF">2015-06-05T18:17:20Z</dcterms:created>
  <dcterms:modified xsi:type="dcterms:W3CDTF">2025-09-17T16:16:34Z</dcterms:modified>
</cp:coreProperties>
</file>